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財政担当\080 起債共通\040 市町村課理財係報告・回答\R6\250123 公営企業に係る経営比較分析表（令和5年度決算）の分析等について\03 県提出\"/>
    </mc:Choice>
  </mc:AlternateContent>
  <workbookProtection workbookAlgorithmName="SHA-512" workbookHashValue="wwrxNtAJYN4ae0lNipi8jPBY8kjZWXecv6GCt31FDxiTJI+ipCfUrEqIcZWo7k1WoI5d4XPgnN9bw5DBspJGTw==" workbookSaltValue="8TSy0tFhpp78s15+AoeHm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<sst xmlns="http://schemas.openxmlformats.org/spreadsheetml/2006/main" count="228" uniqueCount="113">
  <si>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</si>
  <si>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</si>
  <si>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</si>
  <si>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</si>
  <si>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</si>
  <si>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</si>
  <si>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</si>
  <si>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</si>
  <si>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</si>
  <si>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</si>
  <si>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</si>
  <si>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</si>
  <si>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</si>
  <si>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</si>
  <si>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</si>
  <si>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</si>
  <si>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</si>
  <si>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</si>
  <si>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</si>
  <si>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</si>
  <si>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</si>
  <si>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</si>
  <si>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</si>
  <si>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</si>
  <si>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</si>
  <si>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</si>
  <si>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</si>
  <si>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</si>
  <si>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</si>
  <si>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</si>
  <si>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</si>
  <si>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</si>
  <si>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</si>
  <si>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</si>
  <si>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</si>
  <si>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</si>
  <si>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</si>
  <si>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</si>
  <si>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</si>
  <si>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</si>
  <si>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</si>
  <si>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</si>
  <si>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</si>
  <si>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</si>
  <si>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</si>
  <si>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</si>
  <si>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</si>
  <si>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</si>
  <si>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</si>
  <si>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</si>
  <si>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</si>
  <si>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</si>
  <si>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</si>
  <si>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</si>
  <si>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</si>
  <si>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</si>
  <si>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</si>
  <si>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</si>
  <si>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</si>
  <si>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</si>
  <si>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</si>
  <si>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</si>
  <si>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</si>
  <si>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</si>
  <si>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</si>
  <si>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</si>
  <si>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</si>
  <si>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</si>
  <si>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</si>
  <si>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</si>
  <si>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</si>
  <si>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</si>
  <si>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</si>
  <si>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</si>
  <si>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</si>
  <si>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</si>
  <si>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</si>
  <si>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</si>
  <si>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</si>
  <si>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</si>
  <si>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</si>
  <si>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</si>
  <si>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</si>
  <si>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</si>
  <si>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</si>
  <si>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</si>
  <si>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</si>
  <si>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</si>
  <si>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</si>
  <si>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</si>
  <si>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</si>
  <si>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</si>
  <si>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</si>
  <si>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</si>
  <si>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</si>
  <si>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</si>
  <si>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</si>
  <si>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</si>
  <si>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</si>
  <si>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</si>
  <si>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</si>
  <si>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</si>
  <si>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</si>
  <si>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</si>
  <si>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</si>
  <si>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</si>
  <si>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</si>
  <si>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</si>
  <si>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</si>
  <si>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</si>
  <si>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収支比率は、今年度は昨年度に比べ低い数値となっており、類似団体平均値と比較しても低い数値となっている。今後も収益の大幅な増加が見込めないことから、費用の削減や事業の効率化を図る必要がある。
③流動比率
　流動比率は、類似団体平均値と比較して低い数値となっている。過去の高額な企業債が順次償還を終えていくことから、流動負債は減少していくと予想されるが、現金の確保を維持するなどで類似団体平均値を目指していく。
④企業債残高対給水収益比率
　企業債残高対給水収益比率は、増加傾向で推移しているが、今後も老朽管の更新等に企業債を活用する必要があるため、上昇に転じることが予想される。
⑥給水原価
　給水原価は、依然として類似団体平均値と比較して高い数値となっている。受水費等の経常費の高止まりや有収率の低さ、山地を抱える地理的要件等が考えられる。改善が図れるよう検討していく。
⑧有収率
　有収率は、類似団体平均値と比較すると低い数値となっている。有収率は事業経営に直結するものであるので、施設の更新を進めるなどの改善を図る必要がある。</t>
    <phoneticPr fontId="4"/>
  </si>
  <si>
    <t>①有形固定資産減価償却率
　類似団体平均値と比較して高い数値となっている。これは施設の老朽化が進んでいる状態を表している。計画的な更新を図るとともに施設の統廃合等の再編を推進していく。
②管路経年化率
　類似団体平均値と比較して低い数値となっているが、今後、耐用年数を迎える管路は増加していくことから、経年化率は上昇していくことになる。計画的に更新を図っていく必要がある。
③管路更新率
　管路更新率は、類似団体平均値と比較すると低い数値となっている。管路更新には多額の費用を必要とすることから、道路工事等とあわせて実施することでコストの縮減に努めながら、計画的な更新を図る必要がある。</t>
    <phoneticPr fontId="4"/>
  </si>
  <si>
    <t xml:space="preserve"> 有収率について、類似団体平均値や全国平均値と比較して低い状況が続いている。これは、給水原価を引き上げる要因ともなっていることから、有収率の改善は喫緊の課題である。
　中長期基本計画や経営戦略に基づき事業の計画的・効率的な運営に努めるとともに、将来の事業継続に向けて、民間活力の導入や他水道事業体との広域化、施設の統廃合等の再編を推進し、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</si>
</sst>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0.16</c:v>
                </c:pt>
                <c:pt idx="1">
                  <c:v>0.27</c:v>
                </c:pt>
                <c:pt idx="2">
                  <c:v>0.26</c:v>
                </c:pt>
                <c:pt idx="3">
                  <c:v>0.59</c:v>
                </c:pt>
                <c:pt idx="4">
                  <c:v>0.1</c:v>
                </c:pt>
              </c:numCache>
            </c:numRef>
          </c:val>
          <c:extLst>
            <c:ext xmlns:c16="http://schemas.microsoft.com/office/drawing/2014/chart" uri="{C3380CC4-5D6E-409C-BE32-E72D297353CC}">
              <c16:uniqueId val="{00000000-6DC5-4AD2-825D-FDD0DD1DD1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DC5-4AD2-825D-FDD0DD1DD1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71.38</c:v>
                </c:pt>
                <c:pt idx="1">
                  <c:v>73.75</c:v>
                </c:pt>
                <c:pt idx="2">
                  <c:v>73.78</c:v>
                </c:pt>
                <c:pt idx="3">
                  <c:v>73.2</c:v>
                </c:pt>
                <c:pt idx="4">
                  <c:v>73.150000000000006</c:v>
                </c:pt>
              </c:numCache>
            </c:numRef>
          </c:val>
          <c:extLst>
            <c:ext xmlns:c16="http://schemas.microsoft.com/office/drawing/2014/chart" uri="{C3380CC4-5D6E-409C-BE32-E72D297353CC}">
              <c16:uniqueId val="{00000000-E22B-4A28-B7FB-E353BF09B9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22B-4A28-B7FB-E353BF09B9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78.45</c:v>
                </c:pt>
                <c:pt idx="1">
                  <c:v>77.849999999999994</c:v>
                </c:pt>
                <c:pt idx="2">
                  <c:v>77.03</c:v>
                </c:pt>
                <c:pt idx="3">
                  <c:v>75.680000000000007</c:v>
                </c:pt>
                <c:pt idx="4">
                  <c:v>74.55</c:v>
                </c:pt>
              </c:numCache>
            </c:numRef>
          </c:val>
          <c:extLst>
            <c:ext xmlns:c16="http://schemas.microsoft.com/office/drawing/2014/chart" uri="{C3380CC4-5D6E-409C-BE32-E72D297353CC}">
              <c16:uniqueId val="{00000000-F7C8-4D56-BADD-74C3D71292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7C8-4D56-BADD-74C3D71292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108.36</c:v>
                </c:pt>
                <c:pt idx="1">
                  <c:v>107.83</c:v>
                </c:pt>
                <c:pt idx="2">
                  <c:v>109.13</c:v>
                </c:pt>
                <c:pt idx="3">
                  <c:v>102.6</c:v>
                </c:pt>
                <c:pt idx="4">
                  <c:v>92.62</c:v>
                </c:pt>
              </c:numCache>
            </c:numRef>
          </c:val>
          <c:extLst>
            <c:ext xmlns:c16="http://schemas.microsoft.com/office/drawing/2014/chart" uri="{C3380CC4-5D6E-409C-BE32-E72D297353CC}">
              <c16:uniqueId val="{00000000-2026-4C90-8B13-443C183203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026-4C90-8B13-443C183203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55.66</c:v>
                </c:pt>
                <c:pt idx="1">
                  <c:v>57.16</c:v>
                </c:pt>
                <c:pt idx="2">
                  <c:v>58.13</c:v>
                </c:pt>
                <c:pt idx="3">
                  <c:v>58.46</c:v>
                </c:pt>
                <c:pt idx="4">
                  <c:v>59.53</c:v>
                </c:pt>
              </c:numCache>
            </c:numRef>
          </c:val>
          <c:extLst>
            <c:ext xmlns:c16="http://schemas.microsoft.com/office/drawing/2014/chart" uri="{C3380CC4-5D6E-409C-BE32-E72D297353CC}">
              <c16:uniqueId val="{00000000-7F31-4D4E-8398-E595BD29DA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F31-4D4E-8398-E595BD29DA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7.29</c:v>
                </c:pt>
                <c:pt idx="1">
                  <c:v>10.68</c:v>
                </c:pt>
                <c:pt idx="2">
                  <c:v>10.67</c:v>
                </c:pt>
                <c:pt idx="3">
                  <c:v>10.66</c:v>
                </c:pt>
                <c:pt idx="4">
                  <c:v>27.71</c:v>
                </c:pt>
              </c:numCache>
            </c:numRef>
          </c:val>
          <c:extLst>
            <c:ext xmlns:c16="http://schemas.microsoft.com/office/drawing/2014/chart" uri="{C3380CC4-5D6E-409C-BE32-E72D297353CC}">
              <c16:uniqueId val="{00000000-8F4A-47D0-A8CB-376F49CFB2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F4A-47D0-A8CB-376F49CFB2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8-433C-A078-1E58BE75DF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EA8-433C-A078-1E58BE75DF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265.69</c:v>
                </c:pt>
                <c:pt idx="1">
                  <c:v>341.77</c:v>
                </c:pt>
                <c:pt idx="2">
                  <c:v>314.81</c:v>
                </c:pt>
                <c:pt idx="3">
                  <c:v>280.10000000000002</c:v>
                </c:pt>
                <c:pt idx="4">
                  <c:v>286.05</c:v>
                </c:pt>
              </c:numCache>
            </c:numRef>
          </c:val>
          <c:extLst>
            <c:ext xmlns:c16="http://schemas.microsoft.com/office/drawing/2014/chart" uri="{C3380CC4-5D6E-409C-BE32-E72D297353CC}">
              <c16:uniqueId val="{00000000-3882-4036-BB38-69847E0B26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3882-4036-BB38-69847E0B26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283.2</c:v>
                </c:pt>
                <c:pt idx="1">
                  <c:v>273.2</c:v>
                </c:pt>
                <c:pt idx="2">
                  <c:v>268.26</c:v>
                </c:pt>
                <c:pt idx="3">
                  <c:v>277.75</c:v>
                </c:pt>
                <c:pt idx="4">
                  <c:v>288.14</c:v>
                </c:pt>
              </c:numCache>
            </c:numRef>
          </c:val>
          <c:extLst>
            <c:ext xmlns:c16="http://schemas.microsoft.com/office/drawing/2014/chart" uri="{C3380CC4-5D6E-409C-BE32-E72D297353CC}">
              <c16:uniqueId val="{00000000-776A-4427-BD59-FECCE8902D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76A-4427-BD59-FECCE8902D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c:v>
                </c:pt>
                <c:pt idx="1">
                  <c:v>105.81</c:v>
                </c:pt>
                <c:pt idx="2">
                  <c:v>107.01</c:v>
                </c:pt>
                <c:pt idx="3">
                  <c:v>95.37</c:v>
                </c:pt>
                <c:pt idx="4">
                  <c:v>89.33</c:v>
                </c:pt>
              </c:numCache>
            </c:numRef>
          </c:val>
          <c:extLst>
            <c:ext xmlns:c16="http://schemas.microsoft.com/office/drawing/2014/chart" uri="{C3380CC4-5D6E-409C-BE32-E72D297353CC}">
              <c16:uniqueId val="{00000000-1601-43A7-838E-181E6658D5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601-43A7-838E-181E6658D5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228.15</c:v>
                </c:pt>
                <c:pt idx="1">
                  <c:v>226.51</c:v>
                </c:pt>
                <c:pt idx="2">
                  <c:v>224.5</c:v>
                </c:pt>
                <c:pt idx="3">
                  <c:v>252.62</c:v>
                </c:pt>
                <c:pt idx="4">
                  <c:v>270.48</c:v>
                </c:pt>
              </c:numCache>
            </c:numRef>
          </c:val>
          <c:extLst>
            <c:ext xmlns:c16="http://schemas.microsoft.com/office/drawing/2014/chart" uri="{C3380CC4-5D6E-409C-BE32-E72D297353CC}">
              <c16:uniqueId val="{00000000-0506-4B36-B8D3-005D05D3F0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506-4B36-B8D3-005D05D3F0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46" zoomScaleNormal="46" workbookViewId="0">
      <selection activeCell="CG70" sqref="CG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茨城県　石岡市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70981</v>
      </c>
      <c r="AM8" s="58"/>
      <c r="AN8" s="58"/>
      <c r="AO8" s="58"/>
      <c r="AP8" s="58"/>
      <c r="AQ8" s="58"/>
      <c r="AR8" s="58"/>
      <c r="AS8" s="58"/>
      <c r="AT8" s="55">
        <f>データ!$S$6</f>
        <v>215.53</v>
      </c>
      <c r="AU8" s="56"/>
      <c r="AV8" s="56"/>
      <c r="AW8" s="56"/>
      <c r="AX8" s="56"/>
      <c r="AY8" s="56"/>
      <c r="AZ8" s="56"/>
      <c r="BA8" s="56"/>
      <c r="BB8" s="45">
        <f>データ!$T$6</f>
        <v>329.33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68.39</v>
      </c>
      <c r="J10" s="56"/>
      <c r="K10" s="56"/>
      <c r="L10" s="56"/>
      <c r="M10" s="56"/>
      <c r="N10" s="56"/>
      <c r="O10" s="57"/>
      <c r="P10" s="45">
        <f>データ!$P$6</f>
        <v>28.64</v>
      </c>
      <c r="Q10" s="45"/>
      <c r="R10" s="45"/>
      <c r="S10" s="45"/>
      <c r="T10" s="45"/>
      <c r="U10" s="45"/>
      <c r="V10" s="45"/>
      <c r="W10" s="58">
        <f>データ!$Q$6</f>
        <v>4807</v>
      </c>
      <c r="X10" s="58"/>
      <c r="Y10" s="58"/>
      <c r="Z10" s="58"/>
      <c r="AA10" s="58"/>
      <c r="AB10" s="58"/>
      <c r="AC10" s="58"/>
      <c r="AD10" s="2"/>
      <c r="AE10" s="2"/>
      <c r="AF10" s="2"/>
      <c r="AG10" s="2"/>
      <c r="AH10" s="2"/>
      <c r="AI10" s="2"/>
      <c r="AJ10" s="2"/>
      <c r="AK10" s="2"/>
      <c r="AL10" s="58">
        <f>データ!$U$6</f>
        <v>20205</v>
      </c>
      <c r="AM10" s="58"/>
      <c r="AN10" s="58"/>
      <c r="AO10" s="58"/>
      <c r="AP10" s="58"/>
      <c r="AQ10" s="58"/>
      <c r="AR10" s="58"/>
      <c r="AS10" s="58"/>
      <c r="AT10" s="55">
        <f>データ!$V$6</f>
        <v>153.78</v>
      </c>
      <c r="AU10" s="56"/>
      <c r="AV10" s="56"/>
      <c r="AW10" s="56"/>
      <c r="AX10" s="56"/>
      <c r="AY10" s="56"/>
      <c r="AZ10" s="56"/>
      <c r="BA10" s="56"/>
      <c r="BB10" s="45">
        <f>データ!$W$6</f>
        <v>131.38999999999999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JFh31J5NVmNY9aZ0uiRGjn2u/uCrbYs0u2JpQpEs4tVfNRapCk+SuZScnlbWKuzKEywKQc27MGD5TTx+B8wiA==" saltValue="mG7LHIdap7RwefxFhCRh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82058</v>
      </c>
      <c r="D6" s="20">
        <f t="shared" si="3"/>
        <v>46</v>
      </c>
      <c r="E6" s="20">
        <f t="shared" si="3"/>
        <v>1</v>
      </c>
      <c r="F6" s="20">
        <f t="shared" si="3"/>
        <v>0</v>
      </c>
      <c r="G6" s="20">
        <f t="shared" si="3"/>
        <v>1</v>
      </c>
      <c r="H6" s="20" t="str">
        <f t="shared" si="3"/>
        <v>茨城県　石岡市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68.39</v>
      </c>
      <c r="P6" s="21">
        <f t="shared" si="3"/>
        <v>28.64</v>
      </c>
      <c r="Q6" s="21">
        <f t="shared" si="3"/>
        <v>4807</v>
      </c>
      <c r="R6" s="21">
        <f t="shared" si="3"/>
        <v>70981</v>
      </c>
      <c r="S6" s="21">
        <f t="shared" si="3"/>
        <v>215.53</v>
      </c>
      <c r="T6" s="21">
        <f t="shared" si="3"/>
        <v>329.33</v>
      </c>
      <c r="U6" s="21">
        <f t="shared" si="3"/>
        <v>20205</v>
      </c>
      <c r="V6" s="21">
        <f t="shared" si="3"/>
        <v>153.78</v>
      </c>
      <c r="W6" s="21">
        <f t="shared" si="3"/>
        <v>131.38999999999999</v>
      </c>
      <c r="X6" s="22">
        <f>IF(X7="",NA(),X7)</f>
        <v>108.36</v>
      </c>
      <c r="Y6" s="22">
        <f t="shared" ref="Y6:AG6" si="4">IF(Y7="",NA(),Y7)</f>
        <v>107.83</v>
      </c>
      <c r="Z6" s="22">
        <f t="shared" si="4"/>
        <v>109.13</v>
      </c>
      <c r="AA6" s="22">
        <f t="shared" si="4"/>
        <v>102.6</v>
      </c>
      <c r="AB6" s="22">
        <f t="shared" si="4"/>
        <v>92.62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265.69</v>
      </c>
      <c r="AU6" s="22">
        <f t="shared" ref="AU6:BC6" si="6">IF(AU7="",NA(),AU7)</f>
        <v>341.77</v>
      </c>
      <c r="AV6" s="22">
        <f t="shared" si="6"/>
        <v>314.81</v>
      </c>
      <c r="AW6" s="22">
        <f t="shared" si="6"/>
        <v>280.10000000000002</v>
      </c>
      <c r="AX6" s="22">
        <f t="shared" si="6"/>
        <v>286.05</v>
      </c>
      <c r="AY6" s="22">
        <f t="shared" si="6"/>
        <v>379.08</v>
      </c>
      <c r="AZ6" s="22">
        <f t="shared" si="6"/>
        <v>367.55</v>
      </c>
      <c r="BA6" s="22">
        <f t="shared" si="6"/>
        <v>378.56</v>
      </c>
      <c r="BB6" s="22">
        <f t="shared" si="6"/>
        <v>364.46</v>
      </c>
      <c r="BC6" s="22">
        <f t="shared" si="6"/>
        <v>338.89</v>
      </c>
      <c r="BD6" s="21" t="str">
        <f>IF(BD7="","",IF(BD7="-","【-】","【"&amp;SUBSTITUTE(TEXT(BD7,"#,##0.00"),"-","△")&amp;"】"))</f>
        <v>【243.36】</v>
      </c>
      <c r="BE6" s="22">
        <f>IF(BE7="",NA(),BE7)</f>
        <v>283.2</v>
      </c>
      <c r="BF6" s="22">
        <f t="shared" ref="BF6:BN6" si="7">IF(BF7="",NA(),BF7)</f>
        <v>273.2</v>
      </c>
      <c r="BG6" s="22">
        <f t="shared" si="7"/>
        <v>268.26</v>
      </c>
      <c r="BH6" s="22">
        <f t="shared" si="7"/>
        <v>277.75</v>
      </c>
      <c r="BI6" s="22">
        <f t="shared" si="7"/>
        <v>288.14</v>
      </c>
      <c r="BJ6" s="22">
        <f t="shared" si="7"/>
        <v>398.98</v>
      </c>
      <c r="BK6" s="22">
        <f t="shared" si="7"/>
        <v>418.68</v>
      </c>
      <c r="BL6" s="22">
        <f t="shared" si="7"/>
        <v>395.68</v>
      </c>
      <c r="BM6" s="22">
        <f t="shared" si="7"/>
        <v>403.72</v>
      </c>
      <c r="BN6" s="22">
        <f t="shared" si="7"/>
        <v>400.21</v>
      </c>
      <c r="BO6" s="21" t="str">
        <f>IF(BO7="","",IF(BO7="-","【-】","【"&amp;SUBSTITUTE(TEXT(BO7,"#,##0.00"),"-","△")&amp;"】"))</f>
        <v>【265.93】</v>
      </c>
      <c r="BP6" s="22">
        <f>IF(BP7="",NA(),BP7)</f>
        <v>105.5</v>
      </c>
      <c r="BQ6" s="22">
        <f t="shared" ref="BQ6:BY6" si="8">IF(BQ7="",NA(),BQ7)</f>
        <v>105.81</v>
      </c>
      <c r="BR6" s="22">
        <f t="shared" si="8"/>
        <v>107.01</v>
      </c>
      <c r="BS6" s="22">
        <f t="shared" si="8"/>
        <v>95.37</v>
      </c>
      <c r="BT6" s="22">
        <f t="shared" si="8"/>
        <v>89.33</v>
      </c>
      <c r="BU6" s="22">
        <f t="shared" si="8"/>
        <v>98.64</v>
      </c>
      <c r="BV6" s="22">
        <f t="shared" si="8"/>
        <v>94.78</v>
      </c>
      <c r="BW6" s="22">
        <f t="shared" si="8"/>
        <v>97.59</v>
      </c>
      <c r="BX6" s="22">
        <f t="shared" si="8"/>
        <v>92.17</v>
      </c>
      <c r="BY6" s="22">
        <f t="shared" si="8"/>
        <v>92.83</v>
      </c>
      <c r="BZ6" s="21" t="str">
        <f>IF(BZ7="","",IF(BZ7="-","【-】","【"&amp;SUBSTITUTE(TEXT(BZ7,"#,##0.00"),"-","△")&amp;"】"))</f>
        <v>【97.82】</v>
      </c>
      <c r="CA6" s="22">
        <f>IF(CA7="",NA(),CA7)</f>
        <v>228.15</v>
      </c>
      <c r="CB6" s="22">
        <f t="shared" ref="CB6:CJ6" si="9">IF(CB7="",NA(),CB7)</f>
        <v>226.51</v>
      </c>
      <c r="CC6" s="22">
        <f t="shared" si="9"/>
        <v>224.5</v>
      </c>
      <c r="CD6" s="22">
        <f t="shared" si="9"/>
        <v>252.62</v>
      </c>
      <c r="CE6" s="22">
        <f t="shared" si="9"/>
        <v>270.48</v>
      </c>
      <c r="CF6" s="22">
        <f t="shared" si="9"/>
        <v>178.92</v>
      </c>
      <c r="CG6" s="22">
        <f t="shared" si="9"/>
        <v>181.3</v>
      </c>
      <c r="CH6" s="22">
        <f t="shared" si="9"/>
        <v>181.71</v>
      </c>
      <c r="CI6" s="22">
        <f t="shared" si="9"/>
        <v>188.51</v>
      </c>
      <c r="CJ6" s="22">
        <f t="shared" si="9"/>
        <v>189.43</v>
      </c>
      <c r="CK6" s="21" t="str">
        <f>IF(CK7="","",IF(CK7="-","【-】","【"&amp;SUBSTITUTE(TEXT(CK7,"#,##0.00"),"-","△")&amp;"】"))</f>
        <v>【177.56】</v>
      </c>
      <c r="CL6" s="22">
        <f>IF(CL7="",NA(),CL7)</f>
        <v>71.38</v>
      </c>
      <c r="CM6" s="22">
        <f t="shared" ref="CM6:CU6" si="10">IF(CM7="",NA(),CM7)</f>
        <v>73.75</v>
      </c>
      <c r="CN6" s="22">
        <f t="shared" si="10"/>
        <v>73.78</v>
      </c>
      <c r="CO6" s="22">
        <f t="shared" si="10"/>
        <v>73.2</v>
      </c>
      <c r="CP6" s="22">
        <f t="shared" si="10"/>
        <v>73.150000000000006</v>
      </c>
      <c r="CQ6" s="22">
        <f t="shared" si="10"/>
        <v>55.14</v>
      </c>
      <c r="CR6" s="22">
        <f t="shared" si="10"/>
        <v>55.89</v>
      </c>
      <c r="CS6" s="22">
        <f t="shared" si="10"/>
        <v>55.72</v>
      </c>
      <c r="CT6" s="22">
        <f t="shared" si="10"/>
        <v>55.31</v>
      </c>
      <c r="CU6" s="22">
        <f t="shared" si="10"/>
        <v>55.14</v>
      </c>
      <c r="CV6" s="21" t="str">
        <f>IF(CV7="","",IF(CV7="-","【-】","【"&amp;SUBSTITUTE(TEXT(CV7,"#,##0.00"),"-","△")&amp;"】"))</f>
        <v>【59.81】</v>
      </c>
      <c r="CW6" s="22">
        <f>IF(CW7="",NA(),CW7)</f>
        <v>78.45</v>
      </c>
      <c r="CX6" s="22">
        <f t="shared" ref="CX6:DF6" si="11">IF(CX7="",NA(),CX7)</f>
        <v>77.849999999999994</v>
      </c>
      <c r="CY6" s="22">
        <f t="shared" si="11"/>
        <v>77.03</v>
      </c>
      <c r="CZ6" s="22">
        <f t="shared" si="11"/>
        <v>75.680000000000007</v>
      </c>
      <c r="DA6" s="22">
        <f t="shared" si="11"/>
        <v>74.55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55.66</v>
      </c>
      <c r="DI6" s="22">
        <f t="shared" ref="DI6:DQ6" si="12">IF(DI7="",NA(),DI7)</f>
        <v>57.16</v>
      </c>
      <c r="DJ6" s="22">
        <f t="shared" si="12"/>
        <v>58.13</v>
      </c>
      <c r="DK6" s="22">
        <f t="shared" si="12"/>
        <v>58.46</v>
      </c>
      <c r="DL6" s="22">
        <f t="shared" si="12"/>
        <v>59.53</v>
      </c>
      <c r="DM6" s="22">
        <f t="shared" si="12"/>
        <v>49.92</v>
      </c>
      <c r="DN6" s="22">
        <f t="shared" si="12"/>
        <v>50.63</v>
      </c>
      <c r="DO6" s="22">
        <f t="shared" si="12"/>
        <v>51.29</v>
      </c>
      <c r="DP6" s="22">
        <f t="shared" si="12"/>
        <v>52.2</v>
      </c>
      <c r="DQ6" s="22">
        <f t="shared" si="12"/>
        <v>52.7</v>
      </c>
      <c r="DR6" s="21" t="str">
        <f>IF(DR7="","",IF(DR7="-","【-】","【"&amp;SUBSTITUTE(TEXT(DR7,"#,##0.00"),"-","△")&amp;"】"))</f>
        <v>【52.02】</v>
      </c>
      <c r="DS6" s="22">
        <f>IF(DS7="",NA(),DS7)</f>
        <v>7.29</v>
      </c>
      <c r="DT6" s="22">
        <f t="shared" ref="DT6:EB6" si="13">IF(DT7="",NA(),DT7)</f>
        <v>10.68</v>
      </c>
      <c r="DU6" s="22">
        <f t="shared" si="13"/>
        <v>10.67</v>
      </c>
      <c r="DV6" s="22">
        <f t="shared" si="13"/>
        <v>10.66</v>
      </c>
      <c r="DW6" s="22">
        <f t="shared" si="13"/>
        <v>27.71</v>
      </c>
      <c r="DX6" s="22">
        <f t="shared" si="13"/>
        <v>16.88</v>
      </c>
      <c r="DY6" s="22">
        <f t="shared" si="13"/>
        <v>18.28</v>
      </c>
      <c r="DZ6" s="22">
        <f t="shared" si="13"/>
        <v>19.61</v>
      </c>
      <c r="EA6" s="22">
        <f t="shared" si="13"/>
        <v>20.73</v>
      </c>
      <c r="EB6" s="22">
        <f t="shared" si="13"/>
        <v>22.86</v>
      </c>
      <c r="EC6" s="21" t="str">
        <f>IF(EC7="","",IF(EC7="-","【-】","【"&amp;SUBSTITUTE(TEXT(EC7,"#,##0.00"),"-","△")&amp;"】"))</f>
        <v>【25.37】</v>
      </c>
      <c r="ED6" s="22">
        <f>IF(ED7="",NA(),ED7)</f>
        <v>0.16</v>
      </c>
      <c r="EE6" s="22">
        <f t="shared" ref="EE6:EM6" si="14">IF(EE7="",NA(),EE7)</f>
        <v>0.27</v>
      </c>
      <c r="EF6" s="22">
        <f t="shared" si="14"/>
        <v>0.26</v>
      </c>
      <c r="EG6" s="22">
        <f t="shared" si="14"/>
        <v>0.59</v>
      </c>
      <c r="EH6" s="22">
        <f t="shared" si="14"/>
        <v>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82058</v>
      </c>
      <c r="D7" s="24">
        <v>46</v>
      </c>
      <c r="E7" s="24">
        <v>1</v>
      </c>
      <c r="F7" s="24">
        <v>0</v>
      </c>
      <c r="G7" s="24">
        <v>1</v>
      </c>
      <c r="H7" s="24" t="s">
        <v>93</v>
      </c>
      <c r="I7" s="24" t="s">
        <v>94</v>
      </c>
      <c r="J7" s="24" t="s">
        <v>95</v>
      </c>
      <c r="K7" s="24" t="s">
        <v>96</v>
      </c>
      <c r="L7" s="24" t="s">
        <v>97</v>
      </c>
      <c r="M7" s="24" t="s">
        <v>98</v>
      </c>
      <c r="N7" s="25" t="s">
        <v>99</v>
      </c>
      <c r="O7" s="25">
        <v>68.39</v>
      </c>
      <c r="P7" s="25">
        <v>28.64</v>
      </c>
      <c r="Q7" s="25">
        <v>4807</v>
      </c>
      <c r="R7" s="25">
        <v>70981</v>
      </c>
      <c r="S7" s="25">
        <v>215.53</v>
      </c>
      <c r="T7" s="25">
        <v>329.33</v>
      </c>
      <c r="U7" s="25">
        <v>20205</v>
      </c>
      <c r="V7" s="25">
        <v>153.78</v>
      </c>
      <c r="W7" s="25">
        <v>131.38999999999999</v>
      </c>
      <c r="X7" s="25">
        <v>108.36</v>
      </c>
      <c r="Y7" s="25">
        <v>107.83</v>
      </c>
      <c r="Z7" s="25">
        <v>109.13</v>
      </c>
      <c r="AA7" s="25">
        <v>102.6</v>
      </c>
      <c r="AB7" s="25">
        <v>92.62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265.69</v>
      </c>
      <c r="AU7" s="25">
        <v>341.77</v>
      </c>
      <c r="AV7" s="25">
        <v>314.81</v>
      </c>
      <c r="AW7" s="25">
        <v>280.10000000000002</v>
      </c>
      <c r="AX7" s="25">
        <v>286.05</v>
      </c>
      <c r="AY7" s="25">
        <v>379.08</v>
      </c>
      <c r="AZ7" s="25">
        <v>367.55</v>
      </c>
      <c r="BA7" s="25">
        <v>378.56</v>
      </c>
      <c r="BB7" s="25">
        <v>364.46</v>
      </c>
      <c r="BC7" s="25">
        <v>338.89</v>
      </c>
      <c r="BD7" s="25">
        <v>243.36</v>
      </c>
      <c r="BE7" s="25">
        <v>283.2</v>
      </c>
      <c r="BF7" s="25">
        <v>273.2</v>
      </c>
      <c r="BG7" s="25">
        <v>268.26</v>
      </c>
      <c r="BH7" s="25">
        <v>277.75</v>
      </c>
      <c r="BI7" s="25">
        <v>288.14</v>
      </c>
      <c r="BJ7" s="25">
        <v>398.98</v>
      </c>
      <c r="BK7" s="25">
        <v>418.68</v>
      </c>
      <c r="BL7" s="25">
        <v>395.68</v>
      </c>
      <c r="BM7" s="25">
        <v>403.72</v>
      </c>
      <c r="BN7" s="25">
        <v>400.21</v>
      </c>
      <c r="BO7" s="25">
        <v>265.93</v>
      </c>
      <c r="BP7" s="25">
        <v>105.5</v>
      </c>
      <c r="BQ7" s="25">
        <v>105.81</v>
      </c>
      <c r="BR7" s="25">
        <v>107.01</v>
      </c>
      <c r="BS7" s="25">
        <v>95.37</v>
      </c>
      <c r="BT7" s="25">
        <v>89.33</v>
      </c>
      <c r="BU7" s="25">
        <v>98.64</v>
      </c>
      <c r="BV7" s="25">
        <v>94.78</v>
      </c>
      <c r="BW7" s="25">
        <v>97.59</v>
      </c>
      <c r="BX7" s="25">
        <v>92.17</v>
      </c>
      <c r="BY7" s="25">
        <v>92.83</v>
      </c>
      <c r="BZ7" s="25">
        <v>97.82</v>
      </c>
      <c r="CA7" s="25">
        <v>228.15</v>
      </c>
      <c r="CB7" s="25">
        <v>226.51</v>
      </c>
      <c r="CC7" s="25">
        <v>224.5</v>
      </c>
      <c r="CD7" s="25">
        <v>252.62</v>
      </c>
      <c r="CE7" s="25">
        <v>270.48</v>
      </c>
      <c r="CF7" s="25">
        <v>178.92</v>
      </c>
      <c r="CG7" s="25">
        <v>181.3</v>
      </c>
      <c r="CH7" s="25">
        <v>181.71</v>
      </c>
      <c r="CI7" s="25">
        <v>188.51</v>
      </c>
      <c r="CJ7" s="25">
        <v>189.43</v>
      </c>
      <c r="CK7" s="25">
        <v>177.56</v>
      </c>
      <c r="CL7" s="25">
        <v>71.38</v>
      </c>
      <c r="CM7" s="25">
        <v>73.75</v>
      </c>
      <c r="CN7" s="25">
        <v>73.78</v>
      </c>
      <c r="CO7" s="25">
        <v>73.2</v>
      </c>
      <c r="CP7" s="25">
        <v>73.150000000000006</v>
      </c>
      <c r="CQ7" s="25">
        <v>55.14</v>
      </c>
      <c r="CR7" s="25">
        <v>55.89</v>
      </c>
      <c r="CS7" s="25">
        <v>55.72</v>
      </c>
      <c r="CT7" s="25">
        <v>55.31</v>
      </c>
      <c r="CU7" s="25">
        <v>55.14</v>
      </c>
      <c r="CV7" s="25">
        <v>59.81</v>
      </c>
      <c r="CW7" s="25">
        <v>78.45</v>
      </c>
      <c r="CX7" s="25">
        <v>77.849999999999994</v>
      </c>
      <c r="CY7" s="25">
        <v>77.03</v>
      </c>
      <c r="CZ7" s="25">
        <v>75.680000000000007</v>
      </c>
      <c r="DA7" s="25">
        <v>74.55</v>
      </c>
      <c r="DB7" s="25">
        <v>81.39</v>
      </c>
      <c r="DC7" s="25">
        <v>81.27</v>
      </c>
      <c r="DD7" s="25">
        <v>81.260000000000005</v>
      </c>
      <c r="DE7" s="25">
        <v>80.36</v>
      </c>
      <c r="DF7" s="25">
        <v>80.13</v>
      </c>
      <c r="DG7" s="25">
        <v>89.42</v>
      </c>
      <c r="DH7" s="25">
        <v>55.66</v>
      </c>
      <c r="DI7" s="25">
        <v>57.16</v>
      </c>
      <c r="DJ7" s="25">
        <v>58.13</v>
      </c>
      <c r="DK7" s="25">
        <v>58.46</v>
      </c>
      <c r="DL7" s="25">
        <v>59.53</v>
      </c>
      <c r="DM7" s="25">
        <v>49.92</v>
      </c>
      <c r="DN7" s="25">
        <v>50.63</v>
      </c>
      <c r="DO7" s="25">
        <v>51.29</v>
      </c>
      <c r="DP7" s="25">
        <v>52.2</v>
      </c>
      <c r="DQ7" s="25">
        <v>52.7</v>
      </c>
      <c r="DR7" s="25">
        <v>52.02</v>
      </c>
      <c r="DS7" s="25">
        <v>7.29</v>
      </c>
      <c r="DT7" s="25">
        <v>10.68</v>
      </c>
      <c r="DU7" s="25">
        <v>10.67</v>
      </c>
      <c r="DV7" s="25">
        <v>10.66</v>
      </c>
      <c r="DW7" s="25">
        <v>27.71</v>
      </c>
      <c r="DX7" s="25">
        <v>16.88</v>
      </c>
      <c r="DY7" s="25">
        <v>18.28</v>
      </c>
      <c r="DZ7" s="25">
        <v>19.61</v>
      </c>
      <c r="EA7" s="25">
        <v>20.73</v>
      </c>
      <c r="EB7" s="25">
        <v>22.86</v>
      </c>
      <c r="EC7" s="25">
        <v>25.37</v>
      </c>
      <c r="ED7" s="25">
        <v>0.16</v>
      </c>
      <c r="EE7" s="25">
        <v>0.27</v>
      </c>
      <c r="EF7" s="25">
        <v>0.26</v>
      </c>
      <c r="EG7" s="25">
        <v>0.59</v>
      </c>
      <c r="EH7" s="25">
        <v>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2025-01-24T06:45:44Z</dcterms:created>
  <dcterms:modified xsi:type="dcterms:W3CDTF">2025-02-06T01:12:05Z</dcterms:modified>
  <cp:category/>
</cp:coreProperties>
</file>