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9_特定地域生活排水（法適）3\"/>
    </mc:Choice>
  </mc:AlternateContent>
  <workbookProtection workbookAlgorithmName="SHA-512" workbookHashValue="fhboymtqJqQ94kKMJTyS2iuWbnqkl462w6KmpHG6rxdpdlByhOmnFlctAXN+WBzsj+AkLEGk9mDS/HMXLSytSQ==" workbookSaltValue="bbJkh/BLjSKMqA4gRLlBu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BB8" i="4"/>
  <c r="AT8" i="4"/>
  <c r="AL8" i="4"/>
  <c r="AD8" i="4"/>
  <c r="W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<sst xmlns="http://schemas.openxmlformats.org/spreadsheetml/2006/main" count="253" uniqueCount="116">
  <si>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</si>
  <si>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</si>
  <si>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</si>
  <si>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</si>
  <si>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</si>
  <si>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</si>
  <si>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</si>
  <si>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</si>
  <si>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</si>
  <si>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</si>
  <si>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</si>
  <si>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</si>
  <si>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</si>
  <si>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</si>
  <si>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</si>
  <si>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</si>
  <si>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</si>
  <si>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</si>
  <si>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</si>
  <si>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</si>
  <si>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</si>
  <si>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</si>
  <si>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</si>
  <si>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</si>
  <si>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</si>
  <si>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</si>
  <si>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</si>
  <si>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</si>
  <si>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</si>
  <si>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</si>
  <si>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</si>
  <si>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</si>
  <si>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</si>
  <si>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</si>
  <si>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</si>
  <si>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</si>
  <si>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</si>
  <si>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</si>
  <si>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</si>
  <si>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</si>
  <si>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</si>
  <si>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</si>
  <si>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</si>
  <si>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</si>
  <si>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</si>
  <si>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</si>
  <si>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</si>
  <si>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</si>
  <si>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</si>
  <si>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</si>
  <si>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</si>
  <si>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</si>
  <si>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</si>
  <si>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</si>
  <si>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</si>
  <si>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</si>
  <si>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</si>
  <si>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</si>
  <si>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</si>
  <si>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</si>
  <si>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</si>
  <si>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</si>
  <si>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</si>
  <si>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</si>
  <si>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</si>
  <si>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</si>
  <si>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</si>
  <si>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</si>
  <si>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</si>
  <si>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</si>
  <si>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</si>
  <si>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</si>
  <si>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</si>
  <si>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</si>
  <si>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</si>
  <si>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</si>
  <si>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</si>
  <si>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</si>
  <si>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</si>
  <si>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</si>
  <si>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</si>
  <si>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</si>
  <si>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</si>
  <si>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</si>
  <si>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</si>
  <si>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</si>
  <si>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</si>
  <si>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</si>
  <si>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</si>
  <si>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</si>
  <si>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</si>
  <si>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</si>
  <si>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</si>
  <si>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</si>
  <si>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</si>
  <si>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</si>
  <si>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</si>
  <si>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</si>
  <si>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</si>
  <si>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</si>
  <si>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</si>
  <si>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</si>
  <si>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</si>
  <si>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</si>
  <si>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</si>
  <si>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</si>
  <si>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</si>
  <si>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</si>
  <si>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</si>
  <si>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</si>
  <si>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</si>
  <si>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</si>
  <si>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</si>
  <si>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①有形固定資産減価償却率は増加しているため,老朽化が進む施設を更新するための財源確保や計画的な施設更新に努める。</t>
    <phoneticPr fontId="4"/>
  </si>
  <si>
    <t>経営の健全性・効率性については,概ね良好ではあるものの,今後,施設の老朽化による維持更新費用の増加がが見込まれるため,今後の状況について将来推計を行い,更なる費用削減と施設の更新等に充てる財源の確保,適切な投資規模について検討する。</t>
    <phoneticPr fontId="4"/>
  </si>
  <si>
    <t>①経常収支比率は100％を超えており、かつ②累積欠損金比率も発生していないことから、概ね健全な経営であると言える。
③流動比率は前年度と比較して減少しているが、類似団体平均を大きく上回り、短期的な債務に対しての支払能力は有していると言える。
④企業債残高対事業規模比率は,類似団体平均を下回っているものの、合併処理浄化槽の新規設置に伴う企業債の新規借入れにより、企業債残高が増加しているため、今後、企業債の借入抑制と投資規模について注意が必要である。
⑤経費回収率は100%であるが、今後は施設の老朽化による修繕費用の増加が見込まれるため、今後の状況について将来推計を行い、更なる費用削減と施設の更新等に充てる財源の確保に努める必要がある。
⑥汚水処理原価は類似団体平均を下回っているものの、今後、施設の老朽化による修繕費等の費用も増加するものと見込まれるため、更なる費用削減と投資の効率化について分析を進める。
⑦施設利用率は前年度より減少しており,低い水準で推移していることから、適正な施設規模での施設整備に努める。
⑧水洗化率は、設置浄化槽に未接続がないため100%となっている。</t>
    <rPh sb="72" eb="73">
      <t>ゲン</t>
    </rPh>
    <rPh sb="73" eb="74">
      <t>ショウ</t>
    </rPh>
    <rPh sb="419" eb="42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</si>
</sst>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2-4C02-A8A4-CE33D41601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82-4C02-A8A4-CE33D41601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44.21</c:v>
                </c:pt>
                <c:pt idx="1">
                  <c:v>50.59</c:v>
                </c:pt>
                <c:pt idx="2">
                  <c:v>51.11</c:v>
                </c:pt>
                <c:pt idx="3">
                  <c:v>52.01</c:v>
                </c:pt>
                <c:pt idx="4">
                  <c:v>45.26</c:v>
                </c:pt>
              </c:numCache>
            </c:numRef>
          </c:val>
          <c:extLst>
            <c:ext xmlns:c16="http://schemas.microsoft.com/office/drawing/2014/chart" uri="{C3380CC4-5D6E-409C-BE32-E72D297353CC}">
              <c16:uniqueId val="{00000000-E99E-4FFF-BFFC-FFF932198E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99E-4FFF-BFFC-FFF932198E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D74-4AA7-9AF8-2AB5E3C3EE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D74-4AA7-9AF8-2AB5E3C3EE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139.69</c:v>
                </c:pt>
                <c:pt idx="1">
                  <c:v>122.85</c:v>
                </c:pt>
                <c:pt idx="2">
                  <c:v>127.06</c:v>
                </c:pt>
                <c:pt idx="3">
                  <c:v>121.23</c:v>
                </c:pt>
                <c:pt idx="4">
                  <c:v>110.3</c:v>
                </c:pt>
              </c:numCache>
            </c:numRef>
          </c:val>
          <c:extLst>
            <c:ext xmlns:c16="http://schemas.microsoft.com/office/drawing/2014/chart" uri="{C3380CC4-5D6E-409C-BE32-E72D297353CC}">
              <c16:uniqueId val="{00000000-0B6D-4015-AE2B-BC9E35FA2F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0B6D-4015-AE2B-BC9E35FA2F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4.8099999999999996</c:v>
                </c:pt>
                <c:pt idx="1">
                  <c:v>9.11</c:v>
                </c:pt>
                <c:pt idx="2">
                  <c:v>13.06</c:v>
                </c:pt>
                <c:pt idx="3">
                  <c:v>16.739999999999998</c:v>
                </c:pt>
                <c:pt idx="4">
                  <c:v>20.36</c:v>
                </c:pt>
              </c:numCache>
            </c:numRef>
          </c:val>
          <c:extLst>
            <c:ext xmlns:c16="http://schemas.microsoft.com/office/drawing/2014/chart" uri="{C3380CC4-5D6E-409C-BE32-E72D297353CC}">
              <c16:uniqueId val="{00000000-7235-4BDD-A955-E0E55FF879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7235-4BDD-A955-E0E55FF879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5-47CA-AD47-5EE3D0137B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E5-47CA-AD47-5EE3D0137B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33.15</c:v>
                </c:pt>
                <c:pt idx="1">
                  <c:v>0</c:v>
                </c:pt>
                <c:pt idx="2">
                  <c:v>0</c:v>
                </c:pt>
                <c:pt idx="3">
                  <c:v>0</c:v>
                </c:pt>
                <c:pt idx="4">
                  <c:v>0</c:v>
                </c:pt>
              </c:numCache>
            </c:numRef>
          </c:val>
          <c:extLst>
            <c:ext xmlns:c16="http://schemas.microsoft.com/office/drawing/2014/chart" uri="{C3380CC4-5D6E-409C-BE32-E72D297353CC}">
              <c16:uniqueId val="{00000000-5912-47C6-8539-A0C3FDB04A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5912-47C6-8539-A0C3FDB04A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242.34</c:v>
                </c:pt>
                <c:pt idx="1">
                  <c:v>310.70999999999998</c:v>
                </c:pt>
                <c:pt idx="2">
                  <c:v>383.45</c:v>
                </c:pt>
                <c:pt idx="3">
                  <c:v>434.77</c:v>
                </c:pt>
                <c:pt idx="4">
                  <c:v>391.05</c:v>
                </c:pt>
              </c:numCache>
            </c:numRef>
          </c:val>
          <c:extLst>
            <c:ext xmlns:c16="http://schemas.microsoft.com/office/drawing/2014/chart" uri="{C3380CC4-5D6E-409C-BE32-E72D297353CC}">
              <c16:uniqueId val="{00000000-EE68-490C-AD86-CF2D820DD9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EE68-490C-AD86-CF2D820DD9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285.58</c:v>
                </c:pt>
                <c:pt idx="1">
                  <c:v>385.88</c:v>
                </c:pt>
                <c:pt idx="2">
                  <c:v>185.84</c:v>
                </c:pt>
                <c:pt idx="3">
                  <c:v>232.98</c:v>
                </c:pt>
                <c:pt idx="4">
                  <c:v>85.82</c:v>
                </c:pt>
              </c:numCache>
            </c:numRef>
          </c:val>
          <c:extLst>
            <c:ext xmlns:c16="http://schemas.microsoft.com/office/drawing/2014/chart" uri="{C3380CC4-5D6E-409C-BE32-E72D297353CC}">
              <c16:uniqueId val="{00000000-3135-48A2-ACE8-3391B937DA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135-48A2-ACE8-3391B937DA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05C-4542-9100-971A119203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D05C-4542-9100-971A119203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191.65</c:v>
                </c:pt>
                <c:pt idx="1">
                  <c:v>192.84</c:v>
                </c:pt>
                <c:pt idx="2">
                  <c:v>179.35</c:v>
                </c:pt>
                <c:pt idx="3">
                  <c:v>182.93</c:v>
                </c:pt>
                <c:pt idx="4">
                  <c:v>185.93</c:v>
                </c:pt>
              </c:numCache>
            </c:numRef>
          </c:val>
          <c:extLst>
            <c:ext xmlns:c16="http://schemas.microsoft.com/office/drawing/2014/chart" uri="{C3380CC4-5D6E-409C-BE32-E72D297353CC}">
              <c16:uniqueId val="{00000000-E034-4B5D-9E50-0D19BF79B2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E034-4B5D-9E50-0D19BF79B2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常陸太田市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47338</v>
      </c>
      <c r="AM8" s="41"/>
      <c r="AN8" s="41"/>
      <c r="AO8" s="41"/>
      <c r="AP8" s="41"/>
      <c r="AQ8" s="41"/>
      <c r="AR8" s="41"/>
      <c r="AS8" s="41"/>
      <c r="AT8" s="34">
        <f>データ!T6</f>
        <v>371.99</v>
      </c>
      <c r="AU8" s="34"/>
      <c r="AV8" s="34"/>
      <c r="AW8" s="34"/>
      <c r="AX8" s="34"/>
      <c r="AY8" s="34"/>
      <c r="AZ8" s="34"/>
      <c r="BA8" s="34"/>
      <c r="BB8" s="34">
        <f>データ!U6</f>
        <v>127.26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38.409999999999997</v>
      </c>
      <c r="J10" s="34"/>
      <c r="K10" s="34"/>
      <c r="L10" s="34"/>
      <c r="M10" s="34"/>
      <c r="N10" s="34"/>
      <c r="O10" s="34"/>
      <c r="P10" s="34">
        <f>データ!P6</f>
        <v>6.97</v>
      </c>
      <c r="Q10" s="34"/>
      <c r="R10" s="34"/>
      <c r="S10" s="34"/>
      <c r="T10" s="34"/>
      <c r="U10" s="34"/>
      <c r="V10" s="34"/>
      <c r="W10" s="34">
        <f>データ!Q6</f>
        <v>100</v>
      </c>
      <c r="X10" s="34"/>
      <c r="Y10" s="34"/>
      <c r="Z10" s="34"/>
      <c r="AA10" s="34"/>
      <c r="AB10" s="34"/>
      <c r="AC10" s="34"/>
      <c r="AD10" s="41">
        <f>データ!R6</f>
        <v>3300</v>
      </c>
      <c r="AE10" s="41"/>
      <c r="AF10" s="41"/>
      <c r="AG10" s="41"/>
      <c r="AH10" s="41"/>
      <c r="AI10" s="41"/>
      <c r="AJ10" s="41"/>
      <c r="AK10" s="2"/>
      <c r="AL10" s="41">
        <f>データ!V6</f>
        <v>3272</v>
      </c>
      <c r="AM10" s="41"/>
      <c r="AN10" s="41"/>
      <c r="AO10" s="41"/>
      <c r="AP10" s="41"/>
      <c r="AQ10" s="41"/>
      <c r="AR10" s="41"/>
      <c r="AS10" s="41"/>
      <c r="AT10" s="34">
        <f>データ!W6</f>
        <v>4.6399999999999997</v>
      </c>
      <c r="AU10" s="34"/>
      <c r="AV10" s="34"/>
      <c r="AW10" s="34"/>
      <c r="AX10" s="34"/>
      <c r="AY10" s="34"/>
      <c r="AZ10" s="34"/>
      <c r="BA10" s="34"/>
      <c r="BB10" s="34">
        <f>データ!X6</f>
        <v>705.17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N3cRfOkwYCeiyOZM7mnInqmGKa3gknTuz3aX5rN6AWyyeBOfhjmczF97E0TCCn5MLbWHZ2pw1I05J3ZL2UxL0g==" saltValue="h1QrD4wwW3why6YIdRRE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18</v>
      </c>
      <c r="F6" s="19">
        <f t="shared" si="3"/>
        <v>0</v>
      </c>
      <c r="G6" s="19">
        <f t="shared" si="3"/>
        <v>0</v>
      </c>
      <c r="H6" s="19" t="str">
        <f t="shared" si="3"/>
        <v>茨城県　常陸太田市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38.409999999999997</v>
      </c>
      <c r="P6" s="20">
        <f t="shared" si="3"/>
        <v>6.97</v>
      </c>
      <c r="Q6" s="20">
        <f t="shared" si="3"/>
        <v>100</v>
      </c>
      <c r="R6" s="20">
        <f t="shared" si="3"/>
        <v>3300</v>
      </c>
      <c r="S6" s="20">
        <f t="shared" si="3"/>
        <v>47338</v>
      </c>
      <c r="T6" s="20">
        <f t="shared" si="3"/>
        <v>371.99</v>
      </c>
      <c r="U6" s="20">
        <f t="shared" si="3"/>
        <v>127.26</v>
      </c>
      <c r="V6" s="20">
        <f t="shared" si="3"/>
        <v>3272</v>
      </c>
      <c r="W6" s="20">
        <f t="shared" si="3"/>
        <v>4.6399999999999997</v>
      </c>
      <c r="X6" s="20">
        <f t="shared" si="3"/>
        <v>705.17</v>
      </c>
      <c r="Y6" s="21">
        <f>IF(Y7="",NA(),Y7)</f>
        <v>139.69</v>
      </c>
      <c r="Z6" s="21">
        <f t="shared" ref="Z6:AH6" si="4">IF(Z7="",NA(),Z7)</f>
        <v>122.85</v>
      </c>
      <c r="AA6" s="21">
        <f t="shared" si="4"/>
        <v>127.06</v>
      </c>
      <c r="AB6" s="21">
        <f t="shared" si="4"/>
        <v>121.23</v>
      </c>
      <c r="AC6" s="21">
        <f t="shared" si="4"/>
        <v>110.3</v>
      </c>
      <c r="AD6" s="21">
        <f t="shared" si="4"/>
        <v>96.05</v>
      </c>
      <c r="AE6" s="21">
        <f t="shared" si="4"/>
        <v>99.03</v>
      </c>
      <c r="AF6" s="21">
        <f t="shared" si="4"/>
        <v>100.41</v>
      </c>
      <c r="AG6" s="21">
        <f t="shared" si="4"/>
        <v>100.17</v>
      </c>
      <c r="AH6" s="21">
        <f t="shared" si="4"/>
        <v>96.95</v>
      </c>
      <c r="AI6" s="20" t="str">
        <f>IF(AI7="","",IF(AI7="-","【-】","【"&amp;SUBSTITUTE(TEXT(AI7,"#,##0.00"),"-","△")&amp;"】"))</f>
        <v>【96.62】</v>
      </c>
      <c r="AJ6" s="21">
        <f>IF(AJ7="",NA(),AJ7)</f>
        <v>33.15</v>
      </c>
      <c r="AK6" s="20">
        <f t="shared" ref="AK6:AS6" si="5">IF(AK7="",NA(),AK7)</f>
        <v>0</v>
      </c>
      <c r="AL6" s="20">
        <f t="shared" si="5"/>
        <v>0</v>
      </c>
      <c r="AM6" s="20">
        <f t="shared" si="5"/>
        <v>0</v>
      </c>
      <c r="AN6" s="20">
        <f t="shared" si="5"/>
        <v>0</v>
      </c>
      <c r="AO6" s="21">
        <f t="shared" si="5"/>
        <v>123.82</v>
      </c>
      <c r="AP6" s="21">
        <f t="shared" si="5"/>
        <v>74.239999999999995</v>
      </c>
      <c r="AQ6" s="21">
        <f t="shared" si="5"/>
        <v>83.92</v>
      </c>
      <c r="AR6" s="21">
        <f t="shared" si="5"/>
        <v>89.31</v>
      </c>
      <c r="AS6" s="21">
        <f t="shared" si="5"/>
        <v>91.33</v>
      </c>
      <c r="AT6" s="20" t="str">
        <f>IF(AT7="","",IF(AT7="-","【-】","【"&amp;SUBSTITUTE(TEXT(AT7,"#,##0.00"),"-","△")&amp;"】"))</f>
        <v>【111.69】</v>
      </c>
      <c r="AU6" s="21">
        <f>IF(AU7="",NA(),AU7)</f>
        <v>242.34</v>
      </c>
      <c r="AV6" s="21">
        <f t="shared" ref="AV6:BD6" si="6">IF(AV7="",NA(),AV7)</f>
        <v>310.70999999999998</v>
      </c>
      <c r="AW6" s="21">
        <f t="shared" si="6"/>
        <v>383.45</v>
      </c>
      <c r="AX6" s="21">
        <f t="shared" si="6"/>
        <v>434.77</v>
      </c>
      <c r="AY6" s="21">
        <f t="shared" si="6"/>
        <v>391.05</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285.58</v>
      </c>
      <c r="BG6" s="21">
        <f t="shared" ref="BG6:BO6" si="7">IF(BG7="",NA(),BG7)</f>
        <v>385.88</v>
      </c>
      <c r="BH6" s="21">
        <f t="shared" si="7"/>
        <v>185.84</v>
      </c>
      <c r="BI6" s="21">
        <f t="shared" si="7"/>
        <v>232.98</v>
      </c>
      <c r="BJ6" s="21">
        <f t="shared" si="7"/>
        <v>85.82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100</v>
      </c>
      <c r="BR6" s="21">
        <f t="shared" ref="BR6:BZ6" si="8">IF(BR7="",NA(),BR7)</f>
        <v>100</v>
      </c>
      <c r="BS6" s="21">
        <f t="shared" si="8"/>
        <v>100</v>
      </c>
      <c r="BT6" s="21">
        <f t="shared" si="8"/>
        <v>100</v>
      </c>
      <c r="BU6" s="21">
        <f t="shared" si="8"/>
        <v>100</v>
      </c>
      <c r="BV6" s="21">
        <f t="shared" si="8"/>
        <v>62.5</v>
      </c>
      <c r="BW6" s="21">
        <f t="shared" si="8"/>
        <v>60.59</v>
      </c>
      <c r="BX6" s="21">
        <f t="shared" si="8"/>
        <v>60</v>
      </c>
      <c r="BY6" s="21">
        <f t="shared" si="8"/>
        <v>59.01</v>
      </c>
      <c r="BZ6" s="21">
        <f t="shared" si="8"/>
        <v>56.06</v>
      </c>
      <c r="CA6" s="20" t="str">
        <f>IF(CA7="","",IF(CA7="-","【-】","【"&amp;SUBSTITUTE(TEXT(CA7,"#,##0.00"),"-","△")&amp;"】"))</f>
        <v>【53.65】</v>
      </c>
      <c r="CB6" s="21">
        <f>IF(CB7="",NA(),CB7)</f>
        <v>191.65</v>
      </c>
      <c r="CC6" s="21">
        <f t="shared" ref="CC6:CK6" si="9">IF(CC7="",NA(),CC7)</f>
        <v>192.84</v>
      </c>
      <c r="CD6" s="21">
        <f t="shared" si="9"/>
        <v>179.35</v>
      </c>
      <c r="CE6" s="21">
        <f t="shared" si="9"/>
        <v>182.93</v>
      </c>
      <c r="CF6" s="21">
        <f t="shared" si="9"/>
        <v>185.93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44.21</v>
      </c>
      <c r="CN6" s="21">
        <f t="shared" ref="CN6:CV6" si="10">IF(CN7="",NA(),CN7)</f>
        <v>50.59</v>
      </c>
      <c r="CO6" s="21">
        <f t="shared" si="10"/>
        <v>51.11</v>
      </c>
      <c r="CP6" s="21">
        <f t="shared" si="10"/>
        <v>52.01</v>
      </c>
      <c r="CQ6" s="21">
        <f t="shared" si="10"/>
        <v>45.26</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4.8099999999999996</v>
      </c>
      <c r="DJ6" s="21">
        <f t="shared" ref="DJ6:DR6" si="12">IF(DJ7="",NA(),DJ7)</f>
        <v>9.11</v>
      </c>
      <c r="DK6" s="21">
        <f t="shared" si="12"/>
        <v>13.06</v>
      </c>
      <c r="DL6" s="21">
        <f t="shared" si="12"/>
        <v>16.739999999999998</v>
      </c>
      <c r="DM6" s="21">
        <f t="shared" si="12"/>
        <v>20.36</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82121</v>
      </c>
      <c r="D7" s="23">
        <v>46</v>
      </c>
      <c r="E7" s="23">
        <v>18</v>
      </c>
      <c r="F7" s="23">
        <v>0</v>
      </c>
      <c r="G7" s="23">
        <v>0</v>
      </c>
      <c r="H7" s="23" t="s">
        <v>96</v>
      </c>
      <c r="I7" s="23" t="s">
        <v>97</v>
      </c>
      <c r="J7" s="23" t="s">
        <v>98</v>
      </c>
      <c r="K7" s="23" t="s">
        <v>99</v>
      </c>
      <c r="L7" s="23" t="s">
        <v>100</v>
      </c>
      <c r="M7" s="23" t="s">
        <v>101</v>
      </c>
      <c r="N7" s="24" t="s">
        <v>102</v>
      </c>
      <c r="O7" s="24">
        <v>38.409999999999997</v>
      </c>
      <c r="P7" s="24">
        <v>6.97</v>
      </c>
      <c r="Q7" s="24">
        <v>100</v>
      </c>
      <c r="R7" s="24">
        <v>3300</v>
      </c>
      <c r="S7" s="24">
        <v>47338</v>
      </c>
      <c r="T7" s="24">
        <v>371.99</v>
      </c>
      <c r="U7" s="24">
        <v>127.26</v>
      </c>
      <c r="V7" s="24">
        <v>3272</v>
      </c>
      <c r="W7" s="24">
        <v>4.6399999999999997</v>
      </c>
      <c r="X7" s="24">
        <v>705.17</v>
      </c>
      <c r="Y7" s="24">
        <v>139.69</v>
      </c>
      <c r="Z7" s="24">
        <v>122.85</v>
      </c>
      <c r="AA7" s="24">
        <v>127.06</v>
      </c>
      <c r="AB7" s="24">
        <v>121.23</v>
      </c>
      <c r="AC7" s="24">
        <v>110.3</v>
      </c>
      <c r="AD7" s="24">
        <v>96.05</v>
      </c>
      <c r="AE7" s="24">
        <v>99.03</v>
      </c>
      <c r="AF7" s="24">
        <v>100.41</v>
      </c>
      <c r="AG7" s="24">
        <v>100.17</v>
      </c>
      <c r="AH7" s="24">
        <v>96.95</v>
      </c>
      <c r="AI7" s="24">
        <v>96.62</v>
      </c>
      <c r="AJ7" s="24">
        <v>33.15</v>
      </c>
      <c r="AK7" s="24">
        <v>0</v>
      </c>
      <c r="AL7" s="24">
        <v>0</v>
      </c>
      <c r="AM7" s="24">
        <v>0</v>
      </c>
      <c r="AN7" s="24">
        <v>0</v>
      </c>
      <c r="AO7" s="24">
        <v>123.82</v>
      </c>
      <c r="AP7" s="24">
        <v>74.239999999999995</v>
      </c>
      <c r="AQ7" s="24">
        <v>83.92</v>
      </c>
      <c r="AR7" s="24">
        <v>89.31</v>
      </c>
      <c r="AS7" s="24">
        <v>91.33</v>
      </c>
      <c r="AT7" s="24">
        <v>111.69</v>
      </c>
      <c r="AU7" s="24">
        <v>242.34</v>
      </c>
      <c r="AV7" s="24">
        <v>310.70999999999998</v>
      </c>
      <c r="AW7" s="24">
        <v>383.45</v>
      </c>
      <c r="AX7" s="24">
        <v>434.77</v>
      </c>
      <c r="AY7" s="24">
        <v>391.05</v>
      </c>
      <c r="AZ7" s="24">
        <v>89.72</v>
      </c>
      <c r="BA7" s="24">
        <v>100.47</v>
      </c>
      <c r="BB7" s="24">
        <v>122.71</v>
      </c>
      <c r="BC7" s="24">
        <v>138.19999999999999</v>
      </c>
      <c r="BD7" s="24">
        <v>126.97</v>
      </c>
      <c r="BE7" s="24">
        <v>111.29</v>
      </c>
      <c r="BF7" s="24">
        <v>285.58</v>
      </c>
      <c r="BG7" s="24">
        <v>385.88</v>
      </c>
      <c r="BH7" s="24">
        <v>185.84</v>
      </c>
      <c r="BI7" s="24">
        <v>232.98</v>
      </c>
      <c r="BJ7" s="24">
        <v>85.82</v>
      </c>
      <c r="BK7" s="24">
        <v>270.57</v>
      </c>
      <c r="BL7" s="24">
        <v>294.27</v>
      </c>
      <c r="BM7" s="24">
        <v>294.08999999999997</v>
      </c>
      <c r="BN7" s="24">
        <v>294.08999999999997</v>
      </c>
      <c r="BO7" s="24">
        <v>338.47</v>
      </c>
      <c r="BP7" s="24">
        <v>349.83</v>
      </c>
      <c r="BQ7" s="24">
        <v>100</v>
      </c>
      <c r="BR7" s="24">
        <v>100</v>
      </c>
      <c r="BS7" s="24">
        <v>100</v>
      </c>
      <c r="BT7" s="24">
        <v>100</v>
      </c>
      <c r="BU7" s="24">
        <v>100</v>
      </c>
      <c r="BV7" s="24">
        <v>62.5</v>
      </c>
      <c r="BW7" s="24">
        <v>60.59</v>
      </c>
      <c r="BX7" s="24">
        <v>60</v>
      </c>
      <c r="BY7" s="24">
        <v>59.01</v>
      </c>
      <c r="BZ7" s="24">
        <v>56.06</v>
      </c>
      <c r="CA7" s="24">
        <v>53.65</v>
      </c>
      <c r="CB7" s="24">
        <v>191.65</v>
      </c>
      <c r="CC7" s="24">
        <v>192.84</v>
      </c>
      <c r="CD7" s="24">
        <v>179.35</v>
      </c>
      <c r="CE7" s="24">
        <v>182.93</v>
      </c>
      <c r="CF7" s="24">
        <v>185.93</v>
      </c>
      <c r="CG7" s="24">
        <v>269.33</v>
      </c>
      <c r="CH7" s="24">
        <v>280.23</v>
      </c>
      <c r="CI7" s="24">
        <v>282.70999999999998</v>
      </c>
      <c r="CJ7" s="24">
        <v>291.82</v>
      </c>
      <c r="CK7" s="24">
        <v>304.36</v>
      </c>
      <c r="CL7" s="24">
        <v>307.86</v>
      </c>
      <c r="CM7" s="24">
        <v>44.21</v>
      </c>
      <c r="CN7" s="24">
        <v>50.59</v>
      </c>
      <c r="CO7" s="24">
        <v>51.11</v>
      </c>
      <c r="CP7" s="24">
        <v>52.01</v>
      </c>
      <c r="CQ7" s="24">
        <v>45.26</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4.8099999999999996</v>
      </c>
      <c r="DJ7" s="24">
        <v>9.11</v>
      </c>
      <c r="DK7" s="24">
        <v>13.06</v>
      </c>
      <c r="DL7" s="24">
        <v>16.739999999999998</v>
      </c>
      <c r="DM7" s="24">
        <v>20.36</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2025-01-24T07:23:58Z</dcterms:created>
  <dcterms:modified xsi:type="dcterms:W3CDTF">2025-02-21T07:32:49Z</dcterms:modified>
  <cp:category/>
</cp:coreProperties>
</file>