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Q7zkAy2MbZ2RBdCWkiPL+K9ZwOr2V3VACwDOsUL3nRQB6UF3KJC37oIl9THgpdC8x4gfHB0UmQqN40vH4Bnm4g==" workbookSaltValue="wF3TJih4PGB4HGvioRzs6g=="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<sst xmlns="http://schemas.openxmlformats.org/spreadsheetml/2006/main" count="253" uniqueCount="114">
  <si>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</si>
  <si>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</si>
  <si>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</si>
  <si>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</si>
  <si>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</si>
  <si>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</si>
  <si>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</si>
  <si>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</si>
  <si>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</si>
  <si>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茨城県　北茨城市</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</si>
  <si>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</si>
  <si>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</si>
  <si>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</si>
  <si>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</si>
  <si>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</si>
  <si>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</si>
  <si>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</si>
  <si>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</si>
  <si>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</si>
  <si>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</si>
  <si>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</si>
  <si>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</si>
  <si>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</si>
  <si>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</si>
  <si>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</si>
  <si>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</si>
  <si>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</si>
  <si>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</si>
  <si>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</si>
  <si>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</si>
  <si>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</si>
  <si>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</si>
  <si>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</si>
  <si>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</si>
  <si>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</si>
  <si>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</si>
  <si>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</si>
  <si>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</si>
  <si>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</si>
  <si>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</si>
  <si>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</si>
  <si>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</si>
  <si>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</si>
  <si>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</si>
  <si>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</si>
  <si>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</si>
  <si>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</si>
  <si>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</si>
  <si>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</si>
  <si>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</si>
  <si>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</si>
  <si>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</si>
  <si>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</si>
  <si>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</si>
  <si>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</si>
  <si>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</si>
  <si>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</si>
  <si>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</si>
  <si>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</si>
  <si>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</si>
  <si>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</si>
  <si>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</si>
  <si>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</si>
  <si>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</si>
  <si>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</si>
  <si>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</si>
  <si>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</si>
  <si>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</si>
  <si>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</si>
  <si>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</si>
  <si>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</si>
  <si>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</si>
  <si>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</si>
  <si>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</si>
  <si>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</si>
  <si>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</si>
  <si>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</si>
  <si>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</si>
  <si>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</si>
  <si>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</si>
  <si>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</si>
  <si>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</si>
  <si>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</si>
  <si>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</si>
  <si>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</si>
  <si>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</si>
  <si>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</si>
  <si>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</si>
  <si>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</si>
  <si>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</si>
  <si>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</si>
  <si>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</si>
  <si>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</si>
  <si>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</si>
  <si>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</si>
  <si>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</si>
  <si>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</si>
  <si>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</si>
  <si>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</si>
  <si>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</si>
  <si>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</si>
  <si>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</si>
  <si>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</si>
  <si>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</si>
  <si>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</si>
  <si>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</si>
  <si>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</si>
  <si>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</si>
  <si>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</si>
  <si>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</si>
  <si>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</si>
  <si>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は、一般会計繰入金の収益が増加したため前年より増加し、類似団体平均に近づいた。下水道整備区域の拡大を進めているので、使用料収入の増加が見込まれる。今後も接続を促進し、支出低減に努める。
②累積欠損金比率は、類似団体平均を大きく上回っている。要因としては維持管理費が増加していることが挙げられる。今後は、適正な維持管理を行い、欠損金の増加を少しでも減らすよう水洗化率の向上及び経費削減に努める。
③流動比率は、消費税の還付金が増加したことにより流動資産が増加している。
⑤経費回収率は、浄化センターの維持管理委託料が増加したため前年より減少した。引き続き経費削減等の改善や未整備地区の普及を進める。
⑥汚水処理原価は、維持管理委託料が増加したため前年より増加した。類似団体平均を上回っているが、施設稼働率が低いことが原因であるため、引き続き管渠整備を進め、接続率を向上させ汚水流入量を増加させることで改善に努める。
⑦施設利用率は、類似団体平均を下回っているが、下水道整備区域の拡大を進め、接続率を向上させ改善に努める。
⑧水洗化率は、類似団体平均を下回っている。要因としては供用開始間もない区域においての接続戸数の少なさが考えられる。今後、未接続世帯への接続促進活動を続け水洗化率の向上に努める。</t>
    <rPh sb="1" eb="3">
      <t>ケイジョウ</t>
    </rPh>
    <rPh sb="3" eb="5">
      <t>シュウシ</t>
    </rPh>
    <rPh sb="5" eb="7">
      <t>ヒリツ</t>
    </rPh>
    <rPh sb="20" eb="22">
      <t>ゾウカ</t>
    </rPh>
    <rPh sb="26" eb="28">
      <t>ゼンネン</t>
    </rPh>
    <rPh sb="30" eb="32">
      <t>ゾウカ</t>
    </rPh>
    <rPh sb="41" eb="42">
      <t>チカ</t>
    </rPh>
    <rPh sb="46" eb="49">
      <t>ゲスイドウ</t>
    </rPh>
    <rPh sb="49" eb="51">
      <t>セイビ</t>
    </rPh>
    <rPh sb="51" eb="53">
      <t>クイキ</t>
    </rPh>
    <rPh sb="54" eb="56">
      <t>カクダイ</t>
    </rPh>
    <rPh sb="57" eb="58">
      <t>スス</t>
    </rPh>
    <rPh sb="65" eb="68">
      <t>シヨウリョウ</t>
    </rPh>
    <rPh sb="68" eb="70">
      <t>シュウニュウ</t>
    </rPh>
    <rPh sb="71" eb="73">
      <t>ゾウカ</t>
    </rPh>
    <rPh sb="74" eb="76">
      <t>ミコ</t>
    </rPh>
    <rPh sb="80" eb="82">
      <t>コンゴ</t>
    </rPh>
    <rPh sb="83" eb="85">
      <t>セツゾク</t>
    </rPh>
    <rPh sb="86" eb="88">
      <t>ソクシン</t>
    </rPh>
    <rPh sb="95" eb="96">
      <t>ツト</t>
    </rPh>
    <rPh sb="101" eb="103">
      <t>ルイセキ</t>
    </rPh>
    <rPh sb="103" eb="105">
      <t>ケッソン</t>
    </rPh>
    <rPh sb="105" eb="106">
      <t>キン</t>
    </rPh>
    <rPh sb="106" eb="108">
      <t>ヒリツ</t>
    </rPh>
    <rPh sb="110" eb="112">
      <t>ルイジ</t>
    </rPh>
    <rPh sb="112" eb="114">
      <t>ダンタイ</t>
    </rPh>
    <rPh sb="114" eb="116">
      <t>ヘイキン</t>
    </rPh>
    <rPh sb="117" eb="118">
      <t>オオ</t>
    </rPh>
    <rPh sb="120" eb="122">
      <t>ウワマワ</t>
    </rPh>
    <rPh sb="127" eb="129">
      <t>ヨウイン</t>
    </rPh>
    <rPh sb="133" eb="135">
      <t>イジ</t>
    </rPh>
    <rPh sb="135" eb="138">
      <t>カンリヒ</t>
    </rPh>
    <rPh sb="139" eb="141">
      <t>ゾウカ</t>
    </rPh>
    <rPh sb="148" eb="149">
      <t>ア</t>
    </rPh>
    <rPh sb="154" eb="156">
      <t>コンゴ</t>
    </rPh>
    <rPh sb="158" eb="160">
      <t>テキセイ</t>
    </rPh>
    <rPh sb="161" eb="163">
      <t>イジ</t>
    </rPh>
    <rPh sb="163" eb="165">
      <t>カンリ</t>
    </rPh>
    <rPh sb="166" eb="167">
      <t>オコナ</t>
    </rPh>
    <rPh sb="211" eb="214">
      <t>ショウヒゼイ</t>
    </rPh>
    <rPh sb="215" eb="218">
      <t>カンプキン</t>
    </rPh>
    <rPh sb="219" eb="221">
      <t>ゾウカ</t>
    </rPh>
    <rPh sb="242" eb="244">
      <t>ケイヒ</t>
    </rPh>
    <rPh sb="244" eb="246">
      <t>カイシュウ</t>
    </rPh>
    <rPh sb="246" eb="247">
      <t>リツ</t>
    </rPh>
    <rPh sb="249" eb="251">
      <t>ジョウカ</t>
    </rPh>
    <rPh sb="256" eb="263">
      <t>イジカンリイタクリョウ</t>
    </rPh>
    <rPh sb="264" eb="266">
      <t>ゾウカ</t>
    </rPh>
    <rPh sb="270" eb="272">
      <t>ゼンネン</t>
    </rPh>
    <rPh sb="274" eb="276">
      <t>ゲンショウ</t>
    </rPh>
    <rPh sb="307" eb="309">
      <t>オスイ</t>
    </rPh>
    <rPh sb="309" eb="311">
      <t>ショリ</t>
    </rPh>
    <rPh sb="311" eb="313">
      <t>ゲンカ</t>
    </rPh>
    <rPh sb="323" eb="325">
      <t>ゾウカ</t>
    </rPh>
    <rPh sb="329" eb="331">
      <t>ゼンネン</t>
    </rPh>
    <rPh sb="333" eb="335">
      <t>ゾウカ</t>
    </rPh>
    <rPh sb="338" eb="344">
      <t>ルイジダンタイヘイキン</t>
    </rPh>
    <rPh sb="345" eb="347">
      <t>ウワマワ</t>
    </rPh>
    <rPh sb="355" eb="357">
      <t>カドウ</t>
    </rPh>
    <rPh sb="357" eb="358">
      <t>リツ</t>
    </rPh>
    <rPh sb="359" eb="360">
      <t>ヒク</t>
    </rPh>
    <rPh sb="364" eb="366">
      <t>ゲンイン</t>
    </rPh>
    <rPh sb="372" eb="373">
      <t>ヒ</t>
    </rPh>
    <rPh sb="374" eb="375">
      <t>ツヅ</t>
    </rPh>
    <rPh sb="384" eb="386">
      <t>セツゾク</t>
    </rPh>
    <rPh sb="386" eb="387">
      <t>リツ</t>
    </rPh>
    <rPh sb="388" eb="390">
      <t>コウジョウ</t>
    </rPh>
    <rPh sb="392" eb="394">
      <t>オスイ</t>
    </rPh>
    <rPh sb="394" eb="396">
      <t>リュウニュウ</t>
    </rPh>
    <rPh sb="396" eb="397">
      <t>リョウ</t>
    </rPh>
    <rPh sb="398" eb="400">
      <t>ゾウカ</t>
    </rPh>
    <rPh sb="415" eb="417">
      <t>シセツ</t>
    </rPh>
    <rPh sb="417" eb="419">
      <t>リヨウ</t>
    </rPh>
    <rPh sb="419" eb="420">
      <t>リツ</t>
    </rPh>
    <rPh sb="422" eb="428">
      <t>ルイジダンタイヘイキン</t>
    </rPh>
    <rPh sb="429" eb="431">
      <t>シタマワ</t>
    </rPh>
    <rPh sb="437" eb="444">
      <t>ゲスイドウセイビクイキ</t>
    </rPh>
    <rPh sb="445" eb="447">
      <t>カクダイ</t>
    </rPh>
    <rPh sb="448" eb="449">
      <t>スス</t>
    </rPh>
    <rPh sb="451" eb="453">
      <t>セツゾク</t>
    </rPh>
    <rPh sb="453" eb="454">
      <t>リツ</t>
    </rPh>
    <rPh sb="459" eb="461">
      <t>カイゼン</t>
    </rPh>
    <rPh sb="462" eb="463">
      <t>ツト</t>
    </rPh>
    <rPh sb="468" eb="471">
      <t>スイセンカ</t>
    </rPh>
    <rPh sb="471" eb="472">
      <t>リツ</t>
    </rPh>
    <rPh sb="474" eb="480">
      <t>ルイジダンタイヘイキン</t>
    </rPh>
    <rPh sb="481" eb="483">
      <t>シタマワ</t>
    </rPh>
    <rPh sb="488" eb="490">
      <t>ヨウイン</t>
    </rPh>
    <rPh sb="494" eb="496">
      <t>キョウヨウ</t>
    </rPh>
    <rPh sb="496" eb="498">
      <t>カイシ</t>
    </rPh>
    <rPh sb="498" eb="499">
      <t>マ</t>
    </rPh>
    <rPh sb="502" eb="504">
      <t>クイキ</t>
    </rPh>
    <rPh sb="509" eb="511">
      <t>セツゾク</t>
    </rPh>
    <rPh sb="511" eb="513">
      <t>コスウ</t>
    </rPh>
    <rPh sb="514" eb="515">
      <t>スク</t>
    </rPh>
    <rPh sb="518" eb="519">
      <t>カンガ</t>
    </rPh>
    <rPh sb="524" eb="526">
      <t>コンゴ</t>
    </rPh>
    <rPh sb="527" eb="530">
      <t>ミセツゾク</t>
    </rPh>
    <rPh sb="530" eb="532">
      <t>セタイ</t>
    </rPh>
    <rPh sb="534" eb="536">
      <t>セツゾク</t>
    </rPh>
    <rPh sb="536" eb="538">
      <t>ソクシン</t>
    </rPh>
    <rPh sb="538" eb="540">
      <t>カツドウ</t>
    </rPh>
    <rPh sb="541" eb="542">
      <t>ツヅ</t>
    </rPh>
    <rPh sb="543" eb="546">
      <t>スイセンカ</t>
    </rPh>
    <rPh sb="546" eb="547">
      <t>リツ</t>
    </rPh>
    <rPh sb="548" eb="550">
      <t>コウジョウ</t>
    </rPh>
    <rPh sb="551" eb="552">
      <t>ツト</t>
    </rPh>
    <phoneticPr fontId="13"/>
  </si>
  <si>
    <t>　当市の公共下水道は平成17年10月に供用開始した比較的新しい施設であるため、管渠老朽化率は0％となっている。
　しかしながら今後、集中浄化槽を廃止して公共下水道に編入するケースも生じるため、その場合は、ストックマネジメント計画に基づき、計画的な点検及び修繕を進めていく必要がある。</t>
    <rPh sb="1" eb="3">
      <t>トウシ</t>
    </rPh>
    <rPh sb="4" eb="6">
      <t>コウキョウ</t>
    </rPh>
    <rPh sb="6" eb="9">
      <t>ゲスイドウ</t>
    </rPh>
    <rPh sb="10" eb="12">
      <t>ヘイセイ</t>
    </rPh>
    <rPh sb="14" eb="15">
      <t>ネン</t>
    </rPh>
    <rPh sb="17" eb="18">
      <t>ガツ</t>
    </rPh>
    <rPh sb="19" eb="23">
      <t>キョウヨウカイシ</t>
    </rPh>
    <rPh sb="25" eb="28">
      <t>ヒカクテキ</t>
    </rPh>
    <rPh sb="28" eb="29">
      <t>アタラ</t>
    </rPh>
    <rPh sb="31" eb="33">
      <t>シセツ</t>
    </rPh>
    <rPh sb="39" eb="41">
      <t>カンキョ</t>
    </rPh>
    <rPh sb="41" eb="44">
      <t>ロウキュウカ</t>
    </rPh>
    <rPh sb="44" eb="45">
      <t>リツ</t>
    </rPh>
    <rPh sb="66" eb="68">
      <t>シュウチュウ</t>
    </rPh>
    <rPh sb="68" eb="71">
      <t>ジョウカソウ</t>
    </rPh>
    <rPh sb="72" eb="74">
      <t>ハイシ</t>
    </rPh>
    <rPh sb="76" eb="78">
      <t>コウキョウ</t>
    </rPh>
    <rPh sb="78" eb="81">
      <t>ゲスイドウ</t>
    </rPh>
    <rPh sb="82" eb="84">
      <t>ヘンニュウ</t>
    </rPh>
    <rPh sb="90" eb="91">
      <t>ショウ</t>
    </rPh>
    <rPh sb="98" eb="100">
      <t>バアイ</t>
    </rPh>
    <rPh sb="112" eb="114">
      <t>ケイカク</t>
    </rPh>
    <rPh sb="115" eb="116">
      <t>モト</t>
    </rPh>
    <rPh sb="119" eb="122">
      <t>ケイカクテキ</t>
    </rPh>
    <rPh sb="123" eb="125">
      <t>テンケン</t>
    </rPh>
    <rPh sb="125" eb="126">
      <t>オヨ</t>
    </rPh>
    <rPh sb="127" eb="129">
      <t>シュウゼン</t>
    </rPh>
    <rPh sb="130" eb="131">
      <t>スス</t>
    </rPh>
    <rPh sb="135" eb="137">
      <t>ヒツヨウ</t>
    </rPh>
    <phoneticPr fontId="13"/>
  </si>
  <si>
    <t>　現在、下水道整備区域の拡大を進めているところであり、今後は計画区域内で最も人口密度の高いJR磯原駅周辺の整備を引き続き進める予定である。これにより、整備（処理）区域内人口の増加が見込まれる。整備区域拡大を接続戸数の増加に繋げられるよう、接続促進を進め、施設利用率の向上及び使用料収入の増加に取り組んでいく。また、ストックマネジメント計画に基づき、施設の計画的な更新と支出の平準化を図っていく。</t>
    <rPh sb="1" eb="3">
      <t>ゲンザイ</t>
    </rPh>
    <rPh sb="4" eb="11">
      <t>ゲスイドウセイビクイキ</t>
    </rPh>
    <rPh sb="12" eb="14">
      <t>カクダイ</t>
    </rPh>
    <rPh sb="15" eb="16">
      <t>スス</t>
    </rPh>
    <rPh sb="27" eb="29">
      <t>コンゴ</t>
    </rPh>
    <rPh sb="30" eb="32">
      <t>ケイカク</t>
    </rPh>
    <rPh sb="32" eb="35">
      <t>クイキナイ</t>
    </rPh>
    <rPh sb="36" eb="37">
      <t>モット</t>
    </rPh>
    <rPh sb="38" eb="40">
      <t>ジンコウ</t>
    </rPh>
    <rPh sb="40" eb="42">
      <t>ミツド</t>
    </rPh>
    <rPh sb="43" eb="44">
      <t>タカ</t>
    </rPh>
    <rPh sb="47" eb="50">
      <t>イソハラエキ</t>
    </rPh>
    <rPh sb="50" eb="52">
      <t>シュウヘン</t>
    </rPh>
    <rPh sb="53" eb="55">
      <t>セイビ</t>
    </rPh>
    <rPh sb="56" eb="57">
      <t>ヒ</t>
    </rPh>
    <rPh sb="58" eb="59">
      <t>ツヅ</t>
    </rPh>
    <rPh sb="60" eb="61">
      <t>スス</t>
    </rPh>
    <rPh sb="63" eb="65">
      <t>ヨテイ</t>
    </rPh>
    <rPh sb="75" eb="77">
      <t>セイビ</t>
    </rPh>
    <rPh sb="78" eb="80">
      <t>ショリ</t>
    </rPh>
    <rPh sb="81" eb="83">
      <t>クイキ</t>
    </rPh>
    <rPh sb="83" eb="84">
      <t>ナイ</t>
    </rPh>
    <rPh sb="84" eb="86">
      <t>ジンコウ</t>
    </rPh>
    <rPh sb="87" eb="89">
      <t>ゾウカ</t>
    </rPh>
    <rPh sb="90" eb="92">
      <t>ミコ</t>
    </rPh>
    <rPh sb="96" eb="98">
      <t>セイビ</t>
    </rPh>
    <rPh sb="98" eb="100">
      <t>クイキ</t>
    </rPh>
    <rPh sb="100" eb="102">
      <t>カクダイ</t>
    </rPh>
    <rPh sb="103" eb="105">
      <t>セツゾク</t>
    </rPh>
    <rPh sb="105" eb="107">
      <t>コスウ</t>
    </rPh>
    <rPh sb="108" eb="110">
      <t>ゾウカ</t>
    </rPh>
    <rPh sb="111" eb="112">
      <t>ツナ</t>
    </rPh>
    <rPh sb="119" eb="121">
      <t>セツゾク</t>
    </rPh>
    <rPh sb="121" eb="123">
      <t>ソクシン</t>
    </rPh>
    <rPh sb="124" eb="125">
      <t>スス</t>
    </rPh>
    <rPh sb="127" eb="129">
      <t>シセツ</t>
    </rPh>
    <rPh sb="129" eb="131">
      <t>リヨウ</t>
    </rPh>
    <rPh sb="131" eb="132">
      <t>リツ</t>
    </rPh>
    <rPh sb="133" eb="135">
      <t>コウジョウ</t>
    </rPh>
    <rPh sb="135" eb="136">
      <t>オヨ</t>
    </rPh>
    <rPh sb="137" eb="140">
      <t>シヨウリョウ</t>
    </rPh>
    <rPh sb="140" eb="142">
      <t>シュウニュウ</t>
    </rPh>
    <rPh sb="143" eb="145">
      <t>ゾウカ</t>
    </rPh>
    <rPh sb="146" eb="147">
      <t>ト</t>
    </rPh>
    <rPh sb="148" eb="149">
      <t>ク</t>
    </rPh>
    <rPh sb="167" eb="169">
      <t>ケイカク</t>
    </rPh>
    <rPh sb="170" eb="171">
      <t>モト</t>
    </rPh>
    <rPh sb="174" eb="176">
      <t>シセツ</t>
    </rPh>
    <rPh sb="177" eb="180">
      <t>ケイカクテキ</t>
    </rPh>
    <rPh sb="181" eb="183">
      <t>コウシン</t>
    </rPh>
    <rPh sb="184" eb="186">
      <t>シシュツ</t>
    </rPh>
    <rPh sb="187" eb="190">
      <t>ヘイジュンカ</t>
    </rPh>
    <rPh sb="191" eb="192">
      <t>ハカ</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</si>
</sst>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B5-40A2-9C32-B41BA46480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4EB5-40A2-9C32-B41BA46480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88.55</c:v>
                </c:pt>
                <c:pt idx="2">
                  <c:v>83.73</c:v>
                </c:pt>
                <c:pt idx="3">
                  <c:v>78.05</c:v>
                </c:pt>
                <c:pt idx="4">
                  <c:v>101.76</c:v>
                </c:pt>
              </c:numCache>
            </c:numRef>
          </c:val>
          <c:extLst>
            <c:ext xmlns:c16="http://schemas.microsoft.com/office/drawing/2014/chart" uri="{C3380CC4-5D6E-409C-BE32-E72D297353CC}">
              <c16:uniqueId val="{00000000-BD4C-43C2-944E-CFA3B6C4FE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BD4C-43C2-944E-CFA3B6C4FE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3.84</c:v>
                </c:pt>
                <c:pt idx="2">
                  <c:v>7.6</c:v>
                </c:pt>
                <c:pt idx="3">
                  <c:v>11.21</c:v>
                </c:pt>
                <c:pt idx="4">
                  <c:v>14.4</c:v>
                </c:pt>
              </c:numCache>
            </c:numRef>
          </c:val>
          <c:extLst>
            <c:ext xmlns:c16="http://schemas.microsoft.com/office/drawing/2014/chart" uri="{C3380CC4-5D6E-409C-BE32-E72D297353CC}">
              <c16:uniqueId val="{00000000-04EA-4407-B717-2F826C3DED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04EA-4407-B717-2F826C3DED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FF-4524-965F-0B3F11BC46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4EFF-4524-965F-0B3F11BC46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76.88</c:v>
                </c:pt>
                <c:pt idx="2">
                  <c:v>197.91</c:v>
                </c:pt>
                <c:pt idx="3">
                  <c:v>317.85000000000002</c:v>
                </c:pt>
                <c:pt idx="4">
                  <c:v>308.14999999999998</c:v>
                </c:pt>
              </c:numCache>
            </c:numRef>
          </c:val>
          <c:extLst>
            <c:ext xmlns:c16="http://schemas.microsoft.com/office/drawing/2014/chart" uri="{C3380CC4-5D6E-409C-BE32-E72D297353CC}">
              <c16:uniqueId val="{00000000-39E9-482C-966D-D2A108F8D6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39E9-482C-966D-D2A108F8D6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34.82</c:v>
                </c:pt>
                <c:pt idx="2">
                  <c:v>51.53</c:v>
                </c:pt>
                <c:pt idx="3">
                  <c:v>71.23</c:v>
                </c:pt>
                <c:pt idx="4">
                  <c:v>84.72</c:v>
                </c:pt>
              </c:numCache>
            </c:numRef>
          </c:val>
          <c:extLst>
            <c:ext xmlns:c16="http://schemas.microsoft.com/office/drawing/2014/chart" uri="{C3380CC4-5D6E-409C-BE32-E72D297353CC}">
              <c16:uniqueId val="{00000000-24AD-4858-8123-5DFCD36D67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24AD-4858-8123-5DFCD36D67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B52-4F91-A050-6704713DC7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4B52-4F91-A050-6704713DC7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57.55</c:v>
                </c:pt>
                <c:pt idx="2">
                  <c:v>73.08</c:v>
                </c:pt>
                <c:pt idx="3">
                  <c:v>74.680000000000007</c:v>
                </c:pt>
                <c:pt idx="4">
                  <c:v>67.540000000000006</c:v>
                </c:pt>
              </c:numCache>
            </c:numRef>
          </c:val>
          <c:extLst>
            <c:ext xmlns:c16="http://schemas.microsoft.com/office/drawing/2014/chart" uri="{C3380CC4-5D6E-409C-BE32-E72D297353CC}">
              <c16:uniqueId val="{00000000-E083-4AAB-BA72-236E3FDBEB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E083-4AAB-BA72-236E3FDBEB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343.18</c:v>
                </c:pt>
                <c:pt idx="2">
                  <c:v>271.86</c:v>
                </c:pt>
                <c:pt idx="3">
                  <c:v>270.10000000000002</c:v>
                </c:pt>
                <c:pt idx="4">
                  <c:v>298.70999999999998</c:v>
                </c:pt>
              </c:numCache>
            </c:numRef>
          </c:val>
          <c:extLst>
            <c:ext xmlns:c16="http://schemas.microsoft.com/office/drawing/2014/chart" uri="{C3380CC4-5D6E-409C-BE32-E72D297353CC}">
              <c16:uniqueId val="{00000000-C691-411F-AF52-74DCF0C27C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C691-411F-AF52-74DCF0C27C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27.88</c:v>
                </c:pt>
                <c:pt idx="2">
                  <c:v>32.229999999999997</c:v>
                </c:pt>
                <c:pt idx="3">
                  <c:v>29.08</c:v>
                </c:pt>
                <c:pt idx="4">
                  <c:v>29.6</c:v>
                </c:pt>
              </c:numCache>
            </c:numRef>
          </c:val>
          <c:extLst>
            <c:ext xmlns:c16="http://schemas.microsoft.com/office/drawing/2014/chart" uri="{C3380CC4-5D6E-409C-BE32-E72D297353CC}">
              <c16:uniqueId val="{00000000-49B7-4918-AAD3-F6C658F99B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49B7-4918-AAD3-F6C658F99B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74.819999999999993</c:v>
                </c:pt>
                <c:pt idx="2">
                  <c:v>77.55</c:v>
                </c:pt>
                <c:pt idx="3">
                  <c:v>73.86</c:v>
                </c:pt>
                <c:pt idx="4">
                  <c:v>73.61</c:v>
                </c:pt>
              </c:numCache>
            </c:numRef>
          </c:val>
          <c:extLst>
            <c:ext xmlns:c16="http://schemas.microsoft.com/office/drawing/2014/chart" uri="{C3380CC4-5D6E-409C-BE32-E72D297353CC}">
              <c16:uniqueId val="{00000000-BE5F-42DE-9653-5AE197C47A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BE5F-42DE-9653-5AE197C47A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3" workbookViewId="0">
      <selection activeCell="A16" sqref="A1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北茨城市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11</v>
      </c>
      <c r="C7" s="29"/>
      <c r="D7" s="29"/>
      <c r="E7" s="29"/>
      <c r="F7" s="29"/>
      <c r="G7" s="29"/>
      <c r="H7" s="29"/>
      <c r="I7" s="29" t="s">
        <v>17</v>
      </c>
      <c r="J7" s="29"/>
      <c r="K7" s="29"/>
      <c r="L7" s="29"/>
      <c r="M7" s="29"/>
      <c r="N7" s="29"/>
      <c r="O7" s="29"/>
      <c r="P7" s="29" t="s">
        <v>10</v>
      </c>
      <c r="Q7" s="29"/>
      <c r="R7" s="29"/>
      <c r="S7" s="29"/>
      <c r="T7" s="29"/>
      <c r="U7" s="29"/>
      <c r="V7" s="29"/>
      <c r="W7" s="29" t="s">
        <v>1</v>
      </c>
      <c r="X7" s="29"/>
      <c r="Y7" s="29"/>
      <c r="Z7" s="29"/>
      <c r="AA7" s="29"/>
      <c r="AB7" s="29"/>
      <c r="AC7" s="29"/>
      <c r="AD7" s="29" t="s">
        <v>8</v>
      </c>
      <c r="AE7" s="29"/>
      <c r="AF7" s="29"/>
      <c r="AG7" s="29"/>
      <c r="AH7" s="29"/>
      <c r="AI7" s="29"/>
      <c r="AJ7" s="29"/>
      <c r="AK7" s="3"/>
      <c r="AL7" s="29" t="s">
        <v>18</v>
      </c>
      <c r="AM7" s="29"/>
      <c r="AN7" s="29"/>
      <c r="AO7" s="29"/>
      <c r="AP7" s="29"/>
      <c r="AQ7" s="29"/>
      <c r="AR7" s="29"/>
      <c r="AS7" s="29"/>
      <c r="AT7" s="29" t="s">
        <v>15</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Cc2</v>
      </c>
      <c r="X8" s="33"/>
      <c r="Y8" s="33"/>
      <c r="Z8" s="33"/>
      <c r="AA8" s="33"/>
      <c r="AB8" s="33"/>
      <c r="AC8" s="33"/>
      <c r="AD8" s="34" t="str">
        <f>データ!$M$6</f>
        <v>非設置</v>
      </c>
      <c r="AE8" s="34"/>
      <c r="AF8" s="34"/>
      <c r="AG8" s="34"/>
      <c r="AH8" s="34"/>
      <c r="AI8" s="34"/>
      <c r="AJ8" s="34"/>
      <c r="AK8" s="3"/>
      <c r="AL8" s="35">
        <f>データ!S6</f>
        <v>40757</v>
      </c>
      <c r="AM8" s="35"/>
      <c r="AN8" s="35"/>
      <c r="AO8" s="35"/>
      <c r="AP8" s="35"/>
      <c r="AQ8" s="35"/>
      <c r="AR8" s="35"/>
      <c r="AS8" s="35"/>
      <c r="AT8" s="36">
        <f>データ!T6</f>
        <v>186.79</v>
      </c>
      <c r="AU8" s="36"/>
      <c r="AV8" s="36"/>
      <c r="AW8" s="36"/>
      <c r="AX8" s="36"/>
      <c r="AY8" s="36"/>
      <c r="AZ8" s="36"/>
      <c r="BA8" s="36"/>
      <c r="BB8" s="36">
        <f>データ!U6</f>
        <v>218.2</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15">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62.69</v>
      </c>
      <c r="J10" s="36"/>
      <c r="K10" s="36"/>
      <c r="L10" s="36"/>
      <c r="M10" s="36"/>
      <c r="N10" s="36"/>
      <c r="O10" s="36"/>
      <c r="P10" s="36">
        <f>データ!P6</f>
        <v>10.89</v>
      </c>
      <c r="Q10" s="36"/>
      <c r="R10" s="36"/>
      <c r="S10" s="36"/>
      <c r="T10" s="36"/>
      <c r="U10" s="36"/>
      <c r="V10" s="36"/>
      <c r="W10" s="36">
        <f>データ!Q6</f>
        <v>75.010000000000005</v>
      </c>
      <c r="X10" s="36"/>
      <c r="Y10" s="36"/>
      <c r="Z10" s="36"/>
      <c r="AA10" s="36"/>
      <c r="AB10" s="36"/>
      <c r="AC10" s="36"/>
      <c r="AD10" s="35">
        <f>データ!R6</f>
        <v>3850</v>
      </c>
      <c r="AE10" s="35"/>
      <c r="AF10" s="35"/>
      <c r="AG10" s="35"/>
      <c r="AH10" s="35"/>
      <c r="AI10" s="35"/>
      <c r="AJ10" s="35"/>
      <c r="AK10" s="2"/>
      <c r="AL10" s="35">
        <f>データ!V6</f>
        <v>4407</v>
      </c>
      <c r="AM10" s="35"/>
      <c r="AN10" s="35"/>
      <c r="AO10" s="35"/>
      <c r="AP10" s="35"/>
      <c r="AQ10" s="35"/>
      <c r="AR10" s="35"/>
      <c r="AS10" s="35"/>
      <c r="AT10" s="36">
        <f>データ!W6</f>
        <v>1.26</v>
      </c>
      <c r="AU10" s="36"/>
      <c r="AV10" s="36"/>
      <c r="AW10" s="36"/>
      <c r="AX10" s="36"/>
      <c r="AY10" s="36"/>
      <c r="AZ10" s="36"/>
      <c r="BA10" s="36"/>
      <c r="BB10" s="36">
        <f>データ!X6</f>
        <v>3497.62</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30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71"/>
      <c r="BN58" s="71"/>
      <c r="BO58" s="71"/>
      <c r="BP58" s="71"/>
      <c r="BQ58" s="71"/>
      <c r="BR58" s="71"/>
      <c r="BS58" s="71"/>
      <c r="BT58" s="71"/>
      <c r="BU58" s="71"/>
      <c r="BV58" s="71"/>
      <c r="BW58" s="71"/>
      <c r="BX58" s="71"/>
      <c r="BY58" s="71"/>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71"/>
      <c r="BN59" s="71"/>
      <c r="BO59" s="71"/>
      <c r="BP59" s="71"/>
      <c r="BQ59" s="71"/>
      <c r="BR59" s="71"/>
      <c r="BS59" s="71"/>
      <c r="BT59" s="71"/>
      <c r="BU59" s="71"/>
      <c r="BV59" s="71"/>
      <c r="BW59" s="71"/>
      <c r="BX59" s="71"/>
      <c r="BY59" s="71"/>
      <c r="BZ59" s="67"/>
    </row>
    <row r="60" spans="1:78" ht="13.5" customHeight="1" x14ac:dyDescent="0.15">
      <c r="A60" s="2"/>
      <c r="B60" s="56" t="s">
        <v>14</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71"/>
      <c r="BN60" s="71"/>
      <c r="BO60" s="71"/>
      <c r="BP60" s="71"/>
      <c r="BQ60" s="71"/>
      <c r="BR60" s="71"/>
      <c r="BS60" s="71"/>
      <c r="BT60" s="71"/>
      <c r="BU60" s="71"/>
      <c r="BV60" s="71"/>
      <c r="BW60" s="71"/>
      <c r="BX60" s="71"/>
      <c r="BY60" s="71"/>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71"/>
      <c r="BN80" s="71"/>
      <c r="BO80" s="71"/>
      <c r="BP80" s="71"/>
      <c r="BQ80" s="71"/>
      <c r="BR80" s="71"/>
      <c r="BS80" s="71"/>
      <c r="BT80" s="71"/>
      <c r="BU80" s="71"/>
      <c r="BV80" s="71"/>
      <c r="BW80" s="71"/>
      <c r="BX80" s="71"/>
      <c r="BY80" s="71"/>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71"/>
      <c r="BN81" s="71"/>
      <c r="BO81" s="71"/>
      <c r="BP81" s="71"/>
      <c r="BQ81" s="71"/>
      <c r="BR81" s="71"/>
      <c r="BS81" s="71"/>
      <c r="BT81" s="71"/>
      <c r="BU81" s="71"/>
      <c r="BV81" s="71"/>
      <c r="BW81" s="71"/>
      <c r="BX81" s="71"/>
      <c r="BY81" s="71"/>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45</v>
      </c>
      <c r="F84" s="6" t="s">
        <v>46</v>
      </c>
      <c r="G84" s="6" t="s">
        <v>47</v>
      </c>
      <c r="H84" s="6" t="s">
        <v>40</v>
      </c>
      <c r="I84" s="6" t="s">
        <v>12</v>
      </c>
      <c r="J84" s="6" t="s">
        <v>48</v>
      </c>
      <c r="K84" s="6" t="s">
        <v>49</v>
      </c>
      <c r="L84" s="6" t="s">
        <v>4</v>
      </c>
      <c r="M84" s="6" t="s">
        <v>34</v>
      </c>
      <c r="N84" s="6" t="s">
        <v>51</v>
      </c>
      <c r="O84" s="6" t="s">
        <v>53</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tLIcJcfO/VrpnkbmjviO1DIHoKD1oDX1emOpjkBLF62zzkGpr5fN2jj1U9oiezlSeuCO0a6/yvmdLQpemXwRYw==" saltValue="Reps0/HXSrsJlBmkORHQX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2</v>
      </c>
      <c r="C3" s="16" t="s">
        <v>57</v>
      </c>
      <c r="D3" s="16" t="s">
        <v>58</v>
      </c>
      <c r="E3" s="16" t="s">
        <v>7</v>
      </c>
      <c r="F3" s="16" t="s">
        <v>6</v>
      </c>
      <c r="G3" s="16" t="s">
        <v>26</v>
      </c>
      <c r="H3" s="74" t="s">
        <v>59</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44</v>
      </c>
      <c r="AK4" s="73"/>
      <c r="AL4" s="73"/>
      <c r="AM4" s="73"/>
      <c r="AN4" s="73"/>
      <c r="AO4" s="73"/>
      <c r="AP4" s="73"/>
      <c r="AQ4" s="73"/>
      <c r="AR4" s="73"/>
      <c r="AS4" s="73"/>
      <c r="AT4" s="73"/>
      <c r="AU4" s="73" t="s">
        <v>29</v>
      </c>
      <c r="AV4" s="73"/>
      <c r="AW4" s="73"/>
      <c r="AX4" s="73"/>
      <c r="AY4" s="73"/>
      <c r="AZ4" s="73"/>
      <c r="BA4" s="73"/>
      <c r="BB4" s="73"/>
      <c r="BC4" s="73"/>
      <c r="BD4" s="73"/>
      <c r="BE4" s="73"/>
      <c r="BF4" s="73" t="s">
        <v>62</v>
      </c>
      <c r="BG4" s="73"/>
      <c r="BH4" s="73"/>
      <c r="BI4" s="73"/>
      <c r="BJ4" s="73"/>
      <c r="BK4" s="73"/>
      <c r="BL4" s="73"/>
      <c r="BM4" s="73"/>
      <c r="BN4" s="73"/>
      <c r="BO4" s="73"/>
      <c r="BP4" s="73"/>
      <c r="BQ4" s="73" t="s">
        <v>0</v>
      </c>
      <c r="BR4" s="73"/>
      <c r="BS4" s="73"/>
      <c r="BT4" s="73"/>
      <c r="BU4" s="73"/>
      <c r="BV4" s="73"/>
      <c r="BW4" s="73"/>
      <c r="BX4" s="73"/>
      <c r="BY4" s="73"/>
      <c r="BZ4" s="73"/>
      <c r="CA4" s="73"/>
      <c r="CB4" s="73" t="s">
        <v>61</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8"/>
      <c r="C5" s="18"/>
      <c r="D5" s="18"/>
      <c r="E5" s="18"/>
      <c r="F5" s="18"/>
      <c r="G5" s="18"/>
      <c r="H5" s="22" t="s">
        <v>56</v>
      </c>
      <c r="I5" s="22" t="s">
        <v>70</v>
      </c>
      <c r="J5" s="22" t="s">
        <v>71</v>
      </c>
      <c r="K5" s="22" t="s">
        <v>72</v>
      </c>
      <c r="L5" s="22" t="s">
        <v>73</v>
      </c>
      <c r="M5" s="22" t="s">
        <v>8</v>
      </c>
      <c r="N5" s="22" t="s">
        <v>74</v>
      </c>
      <c r="O5" s="22" t="s">
        <v>75</v>
      </c>
      <c r="P5" s="22" t="s">
        <v>76</v>
      </c>
      <c r="Q5" s="22" t="s">
        <v>77</v>
      </c>
      <c r="R5" s="22" t="s">
        <v>78</v>
      </c>
      <c r="S5" s="22" t="s">
        <v>79</v>
      </c>
      <c r="T5" s="22" t="s">
        <v>80</v>
      </c>
      <c r="U5" s="22" t="s">
        <v>63</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43</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15">
      <c r="A6" s="14" t="s">
        <v>95</v>
      </c>
      <c r="B6" s="19">
        <f t="shared" ref="B6:X6" si="1">B7</f>
        <v>2023</v>
      </c>
      <c r="C6" s="19">
        <f t="shared" si="1"/>
        <v>82155</v>
      </c>
      <c r="D6" s="19">
        <f t="shared" si="1"/>
        <v>46</v>
      </c>
      <c r="E6" s="19">
        <f t="shared" si="1"/>
        <v>17</v>
      </c>
      <c r="F6" s="19">
        <f t="shared" si="1"/>
        <v>1</v>
      </c>
      <c r="G6" s="19">
        <f t="shared" si="1"/>
        <v>0</v>
      </c>
      <c r="H6" s="19" t="str">
        <f t="shared" si="1"/>
        <v>茨城県　北茨城市</v>
      </c>
      <c r="I6" s="19" t="str">
        <f t="shared" si="1"/>
        <v>法適用</v>
      </c>
      <c r="J6" s="19" t="str">
        <f t="shared" si="1"/>
        <v>下水道事業</v>
      </c>
      <c r="K6" s="19" t="str">
        <f t="shared" si="1"/>
        <v>公共下水道</v>
      </c>
      <c r="L6" s="19" t="str">
        <f t="shared" si="1"/>
        <v>Cc2</v>
      </c>
      <c r="M6" s="19" t="str">
        <f t="shared" si="1"/>
        <v>非設置</v>
      </c>
      <c r="N6" s="23" t="str">
        <f t="shared" si="1"/>
        <v>-</v>
      </c>
      <c r="O6" s="23">
        <f t="shared" si="1"/>
        <v>62.69</v>
      </c>
      <c r="P6" s="23">
        <f t="shared" si="1"/>
        <v>10.89</v>
      </c>
      <c r="Q6" s="23">
        <f t="shared" si="1"/>
        <v>75.010000000000005</v>
      </c>
      <c r="R6" s="23">
        <f t="shared" si="1"/>
        <v>3850</v>
      </c>
      <c r="S6" s="23">
        <f t="shared" si="1"/>
        <v>40757</v>
      </c>
      <c r="T6" s="23">
        <f t="shared" si="1"/>
        <v>186.79</v>
      </c>
      <c r="U6" s="23">
        <f t="shared" si="1"/>
        <v>218.2</v>
      </c>
      <c r="V6" s="23">
        <f t="shared" si="1"/>
        <v>4407</v>
      </c>
      <c r="W6" s="23">
        <f t="shared" si="1"/>
        <v>1.26</v>
      </c>
      <c r="X6" s="23">
        <f t="shared" si="1"/>
        <v>3497.62</v>
      </c>
      <c r="Y6" s="27" t="str">
        <f t="shared" ref="Y6:AH6" si="2">IF(Y7="",NA(),Y7)</f>
        <v>-</v>
      </c>
      <c r="Z6" s="27">
        <f t="shared" si="2"/>
        <v>88.55</v>
      </c>
      <c r="AA6" s="27">
        <f t="shared" si="2"/>
        <v>83.73</v>
      </c>
      <c r="AB6" s="27">
        <f t="shared" si="2"/>
        <v>78.05</v>
      </c>
      <c r="AC6" s="27">
        <f t="shared" si="2"/>
        <v>101.76</v>
      </c>
      <c r="AD6" s="27" t="str">
        <f t="shared" si="2"/>
        <v>-</v>
      </c>
      <c r="AE6" s="27">
        <f t="shared" si="2"/>
        <v>107.21</v>
      </c>
      <c r="AF6" s="27">
        <f t="shared" si="2"/>
        <v>107.08</v>
      </c>
      <c r="AG6" s="27">
        <f t="shared" si="2"/>
        <v>106.08</v>
      </c>
      <c r="AH6" s="27">
        <f t="shared" si="2"/>
        <v>106.87</v>
      </c>
      <c r="AI6" s="23" t="str">
        <f>IF(AI7="","",IF(AI7="-","【-】","【"&amp;SUBSTITUTE(TEXT(AI7,"#,##0.00"),"-","△")&amp;"】"))</f>
        <v>【105.91】</v>
      </c>
      <c r="AJ6" s="27" t="str">
        <f t="shared" ref="AJ6:AS6" si="3">IF(AJ7="",NA(),AJ7)</f>
        <v>-</v>
      </c>
      <c r="AK6" s="27">
        <f t="shared" si="3"/>
        <v>76.88</v>
      </c>
      <c r="AL6" s="27">
        <f t="shared" si="3"/>
        <v>197.91</v>
      </c>
      <c r="AM6" s="27">
        <f t="shared" si="3"/>
        <v>317.85000000000002</v>
      </c>
      <c r="AN6" s="27">
        <f t="shared" si="3"/>
        <v>308.14999999999998</v>
      </c>
      <c r="AO6" s="27" t="str">
        <f t="shared" si="3"/>
        <v>-</v>
      </c>
      <c r="AP6" s="27">
        <f t="shared" si="3"/>
        <v>43.71</v>
      </c>
      <c r="AQ6" s="27">
        <f t="shared" si="3"/>
        <v>45.94</v>
      </c>
      <c r="AR6" s="27">
        <f t="shared" si="3"/>
        <v>29.34</v>
      </c>
      <c r="AS6" s="27">
        <f t="shared" si="3"/>
        <v>21.73</v>
      </c>
      <c r="AT6" s="23" t="str">
        <f>IF(AT7="","",IF(AT7="-","【-】","【"&amp;SUBSTITUTE(TEXT(AT7,"#,##0.00"),"-","△")&amp;"】"))</f>
        <v>【3.03】</v>
      </c>
      <c r="AU6" s="27" t="str">
        <f t="shared" ref="AU6:BD6" si="4">IF(AU7="",NA(),AU7)</f>
        <v>-</v>
      </c>
      <c r="AV6" s="27">
        <f t="shared" si="4"/>
        <v>34.82</v>
      </c>
      <c r="AW6" s="27">
        <f t="shared" si="4"/>
        <v>51.53</v>
      </c>
      <c r="AX6" s="27">
        <f t="shared" si="4"/>
        <v>71.23</v>
      </c>
      <c r="AY6" s="27">
        <f t="shared" si="4"/>
        <v>84.72</v>
      </c>
      <c r="AZ6" s="27" t="str">
        <f t="shared" si="4"/>
        <v>-</v>
      </c>
      <c r="BA6" s="27">
        <f t="shared" si="4"/>
        <v>40.67</v>
      </c>
      <c r="BB6" s="27">
        <f t="shared" si="4"/>
        <v>47.7</v>
      </c>
      <c r="BC6" s="27">
        <f t="shared" si="4"/>
        <v>50.59</v>
      </c>
      <c r="BD6" s="27">
        <f t="shared" si="4"/>
        <v>62.37</v>
      </c>
      <c r="BE6" s="23" t="str">
        <f>IF(BE7="","",IF(BE7="-","【-】","【"&amp;SUBSTITUTE(TEXT(BE7,"#,##0.00"),"-","△")&amp;"】"))</f>
        <v>【78.43】</v>
      </c>
      <c r="BF6" s="27" t="str">
        <f t="shared" ref="BF6:BO6" si="5">IF(BF7="",NA(),BF7)</f>
        <v>-</v>
      </c>
      <c r="BG6" s="23">
        <f t="shared" si="5"/>
        <v>0</v>
      </c>
      <c r="BH6" s="23">
        <f t="shared" si="5"/>
        <v>0</v>
      </c>
      <c r="BI6" s="23">
        <f t="shared" si="5"/>
        <v>0</v>
      </c>
      <c r="BJ6" s="23">
        <f t="shared" si="5"/>
        <v>0</v>
      </c>
      <c r="BK6" s="27" t="str">
        <f t="shared" si="5"/>
        <v>-</v>
      </c>
      <c r="BL6" s="27">
        <f t="shared" si="5"/>
        <v>1050.51</v>
      </c>
      <c r="BM6" s="27">
        <f t="shared" si="5"/>
        <v>1102.01</v>
      </c>
      <c r="BN6" s="27">
        <f t="shared" si="5"/>
        <v>987.36</v>
      </c>
      <c r="BO6" s="27">
        <f t="shared" si="5"/>
        <v>1042.77</v>
      </c>
      <c r="BP6" s="23" t="str">
        <f>IF(BP7="","",IF(BP7="-","【-】","【"&amp;SUBSTITUTE(TEXT(BP7,"#,##0.00"),"-","△")&amp;"】"))</f>
        <v>【630.82】</v>
      </c>
      <c r="BQ6" s="27" t="str">
        <f t="shared" ref="BQ6:BZ6" si="6">IF(BQ7="",NA(),BQ7)</f>
        <v>-</v>
      </c>
      <c r="BR6" s="27">
        <f t="shared" si="6"/>
        <v>57.55</v>
      </c>
      <c r="BS6" s="27">
        <f t="shared" si="6"/>
        <v>73.08</v>
      </c>
      <c r="BT6" s="27">
        <f t="shared" si="6"/>
        <v>74.680000000000007</v>
      </c>
      <c r="BU6" s="27">
        <f t="shared" si="6"/>
        <v>67.540000000000006</v>
      </c>
      <c r="BV6" s="27" t="str">
        <f t="shared" si="6"/>
        <v>-</v>
      </c>
      <c r="BW6" s="27">
        <f t="shared" si="6"/>
        <v>82.65</v>
      </c>
      <c r="BX6" s="27">
        <f t="shared" si="6"/>
        <v>82.55</v>
      </c>
      <c r="BY6" s="27">
        <f t="shared" si="6"/>
        <v>83.55</v>
      </c>
      <c r="BZ6" s="27">
        <f t="shared" si="6"/>
        <v>84.48</v>
      </c>
      <c r="CA6" s="23" t="str">
        <f>IF(CA7="","",IF(CA7="-","【-】","【"&amp;SUBSTITUTE(TEXT(CA7,"#,##0.00"),"-","△")&amp;"】"))</f>
        <v>【97.81】</v>
      </c>
      <c r="CB6" s="27" t="str">
        <f t="shared" ref="CB6:CK6" si="7">IF(CB7="",NA(),CB7)</f>
        <v>-</v>
      </c>
      <c r="CC6" s="27">
        <f t="shared" si="7"/>
        <v>343.18</v>
      </c>
      <c r="CD6" s="27">
        <f t="shared" si="7"/>
        <v>271.86</v>
      </c>
      <c r="CE6" s="27">
        <f t="shared" si="7"/>
        <v>270.10000000000002</v>
      </c>
      <c r="CF6" s="27">
        <f t="shared" si="7"/>
        <v>298.70999999999998</v>
      </c>
      <c r="CG6" s="27" t="str">
        <f t="shared" si="7"/>
        <v>-</v>
      </c>
      <c r="CH6" s="27">
        <f t="shared" si="7"/>
        <v>186.3</v>
      </c>
      <c r="CI6" s="27">
        <f t="shared" si="7"/>
        <v>188.38</v>
      </c>
      <c r="CJ6" s="27">
        <f t="shared" si="7"/>
        <v>185.98</v>
      </c>
      <c r="CK6" s="27">
        <f t="shared" si="7"/>
        <v>187.11</v>
      </c>
      <c r="CL6" s="23" t="str">
        <f>IF(CL7="","",IF(CL7="-","【-】","【"&amp;SUBSTITUTE(TEXT(CL7,"#,##0.00"),"-","△")&amp;"】"))</f>
        <v>【138.75】</v>
      </c>
      <c r="CM6" s="27" t="str">
        <f t="shared" ref="CM6:CV6" si="8">IF(CM7="",NA(),CM7)</f>
        <v>-</v>
      </c>
      <c r="CN6" s="27">
        <f t="shared" si="8"/>
        <v>27.88</v>
      </c>
      <c r="CO6" s="27">
        <f t="shared" si="8"/>
        <v>32.229999999999997</v>
      </c>
      <c r="CP6" s="27">
        <f t="shared" si="8"/>
        <v>29.08</v>
      </c>
      <c r="CQ6" s="27">
        <f t="shared" si="8"/>
        <v>29.6</v>
      </c>
      <c r="CR6" s="27" t="str">
        <f t="shared" si="8"/>
        <v>-</v>
      </c>
      <c r="CS6" s="27">
        <f t="shared" si="8"/>
        <v>50.53</v>
      </c>
      <c r="CT6" s="27">
        <f t="shared" si="8"/>
        <v>51.42</v>
      </c>
      <c r="CU6" s="27">
        <f t="shared" si="8"/>
        <v>48.95</v>
      </c>
      <c r="CV6" s="27">
        <f t="shared" si="8"/>
        <v>49.28</v>
      </c>
      <c r="CW6" s="23" t="str">
        <f>IF(CW7="","",IF(CW7="-","【-】","【"&amp;SUBSTITUTE(TEXT(CW7,"#,##0.00"),"-","△")&amp;"】"))</f>
        <v>【58.94】</v>
      </c>
      <c r="CX6" s="27" t="str">
        <f t="shared" ref="CX6:DG6" si="9">IF(CX7="",NA(),CX7)</f>
        <v>-</v>
      </c>
      <c r="CY6" s="27">
        <f t="shared" si="9"/>
        <v>74.819999999999993</v>
      </c>
      <c r="CZ6" s="27">
        <f t="shared" si="9"/>
        <v>77.55</v>
      </c>
      <c r="DA6" s="27">
        <f t="shared" si="9"/>
        <v>73.86</v>
      </c>
      <c r="DB6" s="27">
        <f t="shared" si="9"/>
        <v>73.61</v>
      </c>
      <c r="DC6" s="27" t="str">
        <f t="shared" si="9"/>
        <v>-</v>
      </c>
      <c r="DD6" s="27">
        <f t="shared" si="9"/>
        <v>82.08</v>
      </c>
      <c r="DE6" s="27">
        <f t="shared" si="9"/>
        <v>81.34</v>
      </c>
      <c r="DF6" s="27">
        <f t="shared" si="9"/>
        <v>81.14</v>
      </c>
      <c r="DG6" s="27">
        <f t="shared" si="9"/>
        <v>79.7</v>
      </c>
      <c r="DH6" s="23" t="str">
        <f>IF(DH7="","",IF(DH7="-","【-】","【"&amp;SUBSTITUTE(TEXT(DH7,"#,##0.00"),"-","△")&amp;"】"))</f>
        <v>【95.91】</v>
      </c>
      <c r="DI6" s="27" t="str">
        <f t="shared" ref="DI6:DR6" si="10">IF(DI7="",NA(),DI7)</f>
        <v>-</v>
      </c>
      <c r="DJ6" s="27">
        <f t="shared" si="10"/>
        <v>3.84</v>
      </c>
      <c r="DK6" s="27">
        <f t="shared" si="10"/>
        <v>7.6</v>
      </c>
      <c r="DL6" s="27">
        <f t="shared" si="10"/>
        <v>11.21</v>
      </c>
      <c r="DM6" s="27">
        <f t="shared" si="10"/>
        <v>14.4</v>
      </c>
      <c r="DN6" s="27" t="str">
        <f t="shared" si="10"/>
        <v>-</v>
      </c>
      <c r="DO6" s="27">
        <f t="shared" si="10"/>
        <v>12.7</v>
      </c>
      <c r="DP6" s="27">
        <f t="shared" si="10"/>
        <v>14.65</v>
      </c>
      <c r="DQ6" s="27">
        <f t="shared" si="10"/>
        <v>16.11</v>
      </c>
      <c r="DR6" s="27">
        <f t="shared" si="10"/>
        <v>17.05</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3">
        <f t="shared" si="11"/>
        <v>0</v>
      </c>
      <c r="EA6" s="27">
        <f t="shared" si="11"/>
        <v>0.1</v>
      </c>
      <c r="EB6" s="27">
        <f t="shared" si="11"/>
        <v>0.17</v>
      </c>
      <c r="EC6" s="27">
        <f t="shared" si="11"/>
        <v>0.22</v>
      </c>
      <c r="ED6" s="23" t="str">
        <f>IF(ED7="","",IF(ED7="-","【-】","【"&amp;SUBSTITUTE(TEXT(ED7,"#,##0.00"),"-","△")&amp;"】"))</f>
        <v>【8.68】</v>
      </c>
      <c r="EE6" s="27" t="str">
        <f t="shared" ref="EE6:EN6" si="12">IF(EE7="",NA(),EE7)</f>
        <v>-</v>
      </c>
      <c r="EF6" s="23">
        <f t="shared" si="12"/>
        <v>0</v>
      </c>
      <c r="EG6" s="23">
        <f t="shared" si="12"/>
        <v>0</v>
      </c>
      <c r="EH6" s="23">
        <f t="shared" si="12"/>
        <v>0</v>
      </c>
      <c r="EI6" s="23">
        <f t="shared" si="12"/>
        <v>0</v>
      </c>
      <c r="EJ6" s="27" t="str">
        <f t="shared" si="12"/>
        <v>-</v>
      </c>
      <c r="EK6" s="27">
        <f t="shared" si="12"/>
        <v>1.65</v>
      </c>
      <c r="EL6" s="27">
        <f t="shared" si="12"/>
        <v>0.14000000000000001</v>
      </c>
      <c r="EM6" s="27">
        <f t="shared" si="12"/>
        <v>0.08</v>
      </c>
      <c r="EN6" s="27">
        <f t="shared" si="12"/>
        <v>0.57999999999999996</v>
      </c>
      <c r="EO6" s="23" t="str">
        <f>IF(EO7="","",IF(EO7="-","【-】","【"&amp;SUBSTITUTE(TEXT(EO7,"#,##0.00"),"-","△")&amp;"】"))</f>
        <v>【0.22】</v>
      </c>
    </row>
    <row r="7" spans="1:148" s="13" customFormat="1" x14ac:dyDescent="0.15">
      <c r="A7" s="14"/>
      <c r="B7" s="20">
        <v>2023</v>
      </c>
      <c r="C7" s="20">
        <v>82155</v>
      </c>
      <c r="D7" s="20">
        <v>46</v>
      </c>
      <c r="E7" s="20">
        <v>17</v>
      </c>
      <c r="F7" s="20">
        <v>1</v>
      </c>
      <c r="G7" s="20">
        <v>0</v>
      </c>
      <c r="H7" s="20" t="s">
        <v>9</v>
      </c>
      <c r="I7" s="20" t="s">
        <v>96</v>
      </c>
      <c r="J7" s="20" t="s">
        <v>97</v>
      </c>
      <c r="K7" s="20" t="s">
        <v>98</v>
      </c>
      <c r="L7" s="20" t="s">
        <v>99</v>
      </c>
      <c r="M7" s="20" t="s">
        <v>100</v>
      </c>
      <c r="N7" s="24" t="s">
        <v>101</v>
      </c>
      <c r="O7" s="24">
        <v>62.69</v>
      </c>
      <c r="P7" s="24">
        <v>10.89</v>
      </c>
      <c r="Q7" s="24">
        <v>75.010000000000005</v>
      </c>
      <c r="R7" s="24">
        <v>3850</v>
      </c>
      <c r="S7" s="24">
        <v>40757</v>
      </c>
      <c r="T7" s="24">
        <v>186.79</v>
      </c>
      <c r="U7" s="24">
        <v>218.2</v>
      </c>
      <c r="V7" s="24">
        <v>4407</v>
      </c>
      <c r="W7" s="24">
        <v>1.26</v>
      </c>
      <c r="X7" s="24">
        <v>3497.62</v>
      </c>
      <c r="Y7" s="24" t="s">
        <v>101</v>
      </c>
      <c r="Z7" s="24">
        <v>88.55</v>
      </c>
      <c r="AA7" s="24">
        <v>83.73</v>
      </c>
      <c r="AB7" s="24">
        <v>78.05</v>
      </c>
      <c r="AC7" s="24">
        <v>101.76</v>
      </c>
      <c r="AD7" s="24" t="s">
        <v>101</v>
      </c>
      <c r="AE7" s="24">
        <v>107.21</v>
      </c>
      <c r="AF7" s="24">
        <v>107.08</v>
      </c>
      <c r="AG7" s="24">
        <v>106.08</v>
      </c>
      <c r="AH7" s="24">
        <v>106.87</v>
      </c>
      <c r="AI7" s="24">
        <v>105.91</v>
      </c>
      <c r="AJ7" s="24" t="s">
        <v>101</v>
      </c>
      <c r="AK7" s="24">
        <v>76.88</v>
      </c>
      <c r="AL7" s="24">
        <v>197.91</v>
      </c>
      <c r="AM7" s="24">
        <v>317.85000000000002</v>
      </c>
      <c r="AN7" s="24">
        <v>308.14999999999998</v>
      </c>
      <c r="AO7" s="24" t="s">
        <v>101</v>
      </c>
      <c r="AP7" s="24">
        <v>43.71</v>
      </c>
      <c r="AQ7" s="24">
        <v>45.94</v>
      </c>
      <c r="AR7" s="24">
        <v>29.34</v>
      </c>
      <c r="AS7" s="24">
        <v>21.73</v>
      </c>
      <c r="AT7" s="24">
        <v>3.03</v>
      </c>
      <c r="AU7" s="24" t="s">
        <v>101</v>
      </c>
      <c r="AV7" s="24">
        <v>34.82</v>
      </c>
      <c r="AW7" s="24">
        <v>51.53</v>
      </c>
      <c r="AX7" s="24">
        <v>71.23</v>
      </c>
      <c r="AY7" s="24">
        <v>84.72</v>
      </c>
      <c r="AZ7" s="24" t="s">
        <v>101</v>
      </c>
      <c r="BA7" s="24">
        <v>40.67</v>
      </c>
      <c r="BB7" s="24">
        <v>47.7</v>
      </c>
      <c r="BC7" s="24">
        <v>50.59</v>
      </c>
      <c r="BD7" s="24">
        <v>62.37</v>
      </c>
      <c r="BE7" s="24">
        <v>78.430000000000007</v>
      </c>
      <c r="BF7" s="24" t="s">
        <v>101</v>
      </c>
      <c r="BG7" s="24">
        <v>0</v>
      </c>
      <c r="BH7" s="24">
        <v>0</v>
      </c>
      <c r="BI7" s="24">
        <v>0</v>
      </c>
      <c r="BJ7" s="24">
        <v>0</v>
      </c>
      <c r="BK7" s="24" t="s">
        <v>101</v>
      </c>
      <c r="BL7" s="24">
        <v>1050.51</v>
      </c>
      <c r="BM7" s="24">
        <v>1102.01</v>
      </c>
      <c r="BN7" s="24">
        <v>987.36</v>
      </c>
      <c r="BO7" s="24">
        <v>1042.77</v>
      </c>
      <c r="BP7" s="24">
        <v>630.82000000000005</v>
      </c>
      <c r="BQ7" s="24" t="s">
        <v>101</v>
      </c>
      <c r="BR7" s="24">
        <v>57.55</v>
      </c>
      <c r="BS7" s="24">
        <v>73.08</v>
      </c>
      <c r="BT7" s="24">
        <v>74.680000000000007</v>
      </c>
      <c r="BU7" s="24">
        <v>67.540000000000006</v>
      </c>
      <c r="BV7" s="24" t="s">
        <v>101</v>
      </c>
      <c r="BW7" s="24">
        <v>82.65</v>
      </c>
      <c r="BX7" s="24">
        <v>82.55</v>
      </c>
      <c r="BY7" s="24">
        <v>83.55</v>
      </c>
      <c r="BZ7" s="24">
        <v>84.48</v>
      </c>
      <c r="CA7" s="24">
        <v>97.81</v>
      </c>
      <c r="CB7" s="24" t="s">
        <v>101</v>
      </c>
      <c r="CC7" s="24">
        <v>343.18</v>
      </c>
      <c r="CD7" s="24">
        <v>271.86</v>
      </c>
      <c r="CE7" s="24">
        <v>270.10000000000002</v>
      </c>
      <c r="CF7" s="24">
        <v>298.70999999999998</v>
      </c>
      <c r="CG7" s="24" t="s">
        <v>101</v>
      </c>
      <c r="CH7" s="24">
        <v>186.3</v>
      </c>
      <c r="CI7" s="24">
        <v>188.38</v>
      </c>
      <c r="CJ7" s="24">
        <v>185.98</v>
      </c>
      <c r="CK7" s="24">
        <v>187.11</v>
      </c>
      <c r="CL7" s="24">
        <v>138.75</v>
      </c>
      <c r="CM7" s="24" t="s">
        <v>101</v>
      </c>
      <c r="CN7" s="24">
        <v>27.88</v>
      </c>
      <c r="CO7" s="24">
        <v>32.229999999999997</v>
      </c>
      <c r="CP7" s="24">
        <v>29.08</v>
      </c>
      <c r="CQ7" s="24">
        <v>29.6</v>
      </c>
      <c r="CR7" s="24" t="s">
        <v>101</v>
      </c>
      <c r="CS7" s="24">
        <v>50.53</v>
      </c>
      <c r="CT7" s="24">
        <v>51.42</v>
      </c>
      <c r="CU7" s="24">
        <v>48.95</v>
      </c>
      <c r="CV7" s="24">
        <v>49.28</v>
      </c>
      <c r="CW7" s="24">
        <v>58.94</v>
      </c>
      <c r="CX7" s="24" t="s">
        <v>101</v>
      </c>
      <c r="CY7" s="24">
        <v>74.819999999999993</v>
      </c>
      <c r="CZ7" s="24">
        <v>77.55</v>
      </c>
      <c r="DA7" s="24">
        <v>73.86</v>
      </c>
      <c r="DB7" s="24">
        <v>73.61</v>
      </c>
      <c r="DC7" s="24" t="s">
        <v>101</v>
      </c>
      <c r="DD7" s="24">
        <v>82.08</v>
      </c>
      <c r="DE7" s="24">
        <v>81.34</v>
      </c>
      <c r="DF7" s="24">
        <v>81.14</v>
      </c>
      <c r="DG7" s="24">
        <v>79.7</v>
      </c>
      <c r="DH7" s="24">
        <v>95.91</v>
      </c>
      <c r="DI7" s="24" t="s">
        <v>101</v>
      </c>
      <c r="DJ7" s="24">
        <v>3.84</v>
      </c>
      <c r="DK7" s="24">
        <v>7.6</v>
      </c>
      <c r="DL7" s="24">
        <v>11.21</v>
      </c>
      <c r="DM7" s="24">
        <v>14.4</v>
      </c>
      <c r="DN7" s="24" t="s">
        <v>101</v>
      </c>
      <c r="DO7" s="24">
        <v>12.7</v>
      </c>
      <c r="DP7" s="24">
        <v>14.65</v>
      </c>
      <c r="DQ7" s="24">
        <v>16.11</v>
      </c>
      <c r="DR7" s="24">
        <v>17.05</v>
      </c>
      <c r="DS7" s="24">
        <v>41.09</v>
      </c>
      <c r="DT7" s="24" t="s">
        <v>101</v>
      </c>
      <c r="DU7" s="24">
        <v>0</v>
      </c>
      <c r="DV7" s="24">
        <v>0</v>
      </c>
      <c r="DW7" s="24">
        <v>0</v>
      </c>
      <c r="DX7" s="24">
        <v>0</v>
      </c>
      <c r="DY7" s="24" t="s">
        <v>101</v>
      </c>
      <c r="DZ7" s="24">
        <v>0</v>
      </c>
      <c r="EA7" s="24">
        <v>0.1</v>
      </c>
      <c r="EB7" s="24">
        <v>0.17</v>
      </c>
      <c r="EC7" s="24">
        <v>0.22</v>
      </c>
      <c r="ED7" s="24">
        <v>8.68</v>
      </c>
      <c r="EE7" s="24" t="s">
        <v>101</v>
      </c>
      <c r="EF7" s="24">
        <v>0</v>
      </c>
      <c r="EG7" s="24">
        <v>0</v>
      </c>
      <c r="EH7" s="24">
        <v>0</v>
      </c>
      <c r="EI7" s="24">
        <v>0</v>
      </c>
      <c r="EJ7" s="24" t="s">
        <v>101</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2025-01-24T06:58:54Z</dcterms:created>
  <dcterms:modified xsi:type="dcterms:W3CDTF">2025-02-19T06:35:24Z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2025-02-03T09:00:37Z</vt:filetime>
  </property>
</Properties>
</file>