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5_公共下水道（法適）38\"/>
    </mc:Choice>
  </mc:AlternateContent>
  <workbookProtection workbookAlgorithmName="SHA-512" workbookHashValue="FjydPV22lGmr2Hrwk33n30x0Wy/ycfVf4loXwgJgvK/COQRbMADQKpNDokTOZHkHkQ3mO1R/4ZcgCfgySQHHvA==" workbookSaltValue="O9G7W4ikyvOYvlCpjwRUgw==" workbookSpinCount="100000" lockStructure="1"/>
  <bookViews>
    <workbookView xWindow="0" yWindow="0" windowWidth="8250" windowHeight="9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<sst xmlns="http://schemas.openxmlformats.org/spreadsheetml/2006/main" count="231" uniqueCount="114">
  <si>
    <t>年度</t>
    <rPh sb="0" eb="2">
      <t>ネンド</t>
    </rPh>
    <phoneticPr fontId="2"/>
  </si>
  <si>
    <t>1⑧</t>
  </si>
  <si>
    <t>経営比較分析表（令和5年度決算）</t>
    <rPh sb="8" eb="10">
      <t>レイワ</t>
    </rPh>
    <rPh sb="11" eb="13">
      <t>ネンド</t>
    </rPh>
    <phoneticPr fontId="2"/>
  </si>
  <si>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2"/>
  </si>
  <si>
    <t>⑤経費回収率(％)</t>
  </si>
  <si>
    <t>類似団体区分</t>
    <rPh sb="4" eb="6">
      <t>クブン</t>
    </rPh>
    <phoneticPr fontId="2"/>
  </si>
  <si>
    <t>事業CD</t>
    <rPh sb="0" eb="2">
      <t>ジギョウ</t>
    </rPh>
    <phoneticPr fontId="2"/>
  </si>
  <si>
    <t>業種CD</t>
    <rPh sb="0" eb="2">
      <t>ギョウシュ</t>
    </rPh>
    <phoneticPr fontId="2"/>
  </si>
  <si>
    <t>管理者の情報</t>
    <rPh sb="0" eb="3">
      <t>カンリシャ</t>
    </rPh>
    <rPh sb="4" eb="6">
      <t>ジョウホウ</t>
    </rPh>
    <phoneticPr fontId="2"/>
  </si>
  <si>
    <t>事業名</t>
  </si>
  <si>
    <t>業務名</t>
    <rPh sb="2" eb="3">
      <t>メイ</t>
    </rPh>
    <phoneticPr fontId="2"/>
  </si>
  <si>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</si>
  <si>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</si>
  <si>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2"/>
  </si>
  <si>
    <t>1⑤</t>
  </si>
  <si>
    <t>業種名</t>
    <rPh sb="2" eb="3">
      <t>メイ</t>
    </rPh>
    <phoneticPr fontId="2"/>
  </si>
  <si>
    <t>■</t>
  </si>
  <si>
    <t>人口（人）</t>
    <rPh sb="0" eb="2">
      <t>ジンコウ</t>
    </rPh>
    <rPh sb="3" eb="4">
      <t>ヒト</t>
    </rPh>
    <phoneticPr fontId="2"/>
  </si>
  <si>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</si>
  <si>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2"/>
  </si>
  <si>
    <t>大項目</t>
    <rPh sb="0" eb="3">
      <t>ダイコウモク</t>
    </rPh>
    <phoneticPr fontId="2"/>
  </si>
  <si>
    <t>当該団体値（当該値）</t>
    <rPh sb="2" eb="4">
      <t>ダンタイ</t>
    </rPh>
    <phoneticPr fontId="2"/>
  </si>
  <si>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</si>
  <si>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</si>
  <si>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</si>
  <si>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</si>
  <si>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2"/>
  </si>
  <si>
    <t>1. 経営の健全性・効率性</t>
  </si>
  <si>
    <t>有収率(％)</t>
    <rPh sb="0" eb="1">
      <t>ユウ</t>
    </rPh>
    <rPh sb="1" eb="3">
      <t>シュウリツ</t>
    </rPh>
    <phoneticPr fontId="2"/>
  </si>
  <si>
    <t>③流動比率(％)</t>
    <rPh sb="1" eb="3">
      <t>リュウドウ</t>
    </rPh>
    <rPh sb="3" eb="5">
      <t>ヒリツ</t>
    </rPh>
    <phoneticPr fontId="2"/>
  </si>
  <si>
    <t>処理区域内人口(人)</t>
    <rPh sb="0" eb="2">
      <t>ショリ</t>
    </rPh>
    <rPh sb="2" eb="5">
      <t>クイキナイ</t>
    </rPh>
    <phoneticPr fontId="2"/>
  </si>
  <si>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2"/>
  </si>
  <si>
    <t>－</t>
  </si>
  <si>
    <t>類似団体平均値（平均値）</t>
  </si>
  <si>
    <t>2①</t>
  </si>
  <si>
    <t>【】</t>
  </si>
  <si>
    <t>令和5年度全国平均</t>
    <rPh sb="0" eb="2">
      <t>レイワ</t>
    </rPh>
    <rPh sb="3" eb="5">
      <t>ネンド</t>
    </rPh>
    <phoneticPr fontId="2"/>
  </si>
  <si>
    <t>②管渠老朽化率(％)</t>
  </si>
  <si>
    <t>分析欄</t>
    <rPh sb="0" eb="2">
      <t>ブンセキ</t>
    </rPh>
    <rPh sb="2" eb="3">
      <t>ラン</t>
    </rPh>
    <phoneticPr fontId="2"/>
  </si>
  <si>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</si>
  <si>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</si>
  <si>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</si>
  <si>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2"/>
  </si>
  <si>
    <t>全国平均</t>
    <rPh sb="0" eb="2">
      <t>ゼンコク</t>
    </rPh>
    <rPh sb="2" eb="4">
      <t>ヘイキン</t>
    </rPh>
    <phoneticPr fontId="2"/>
  </si>
  <si>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</si>
  <si>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</si>
  <si>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</si>
  <si>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</si>
  <si>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</si>
  <si>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</si>
  <si>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</si>
  <si>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</si>
  <si>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</si>
  <si>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2"/>
  </si>
  <si>
    <t>下水道事業(法適用)</t>
    <rPh sb="3" eb="5">
      <t>ジギョウ</t>
    </rPh>
    <rPh sb="6" eb="7">
      <t>ホウ</t>
    </rPh>
    <rPh sb="7" eb="9">
      <t>テキヨウ</t>
    </rPh>
    <phoneticPr fontId="2"/>
  </si>
  <si>
    <t>項番</t>
    <rPh sb="0" eb="2">
      <t>コウバン</t>
    </rPh>
    <phoneticPr fontId="2"/>
  </si>
  <si>
    <t>都道府県名</t>
    <rPh sb="0" eb="4">
      <t>トドウフケン</t>
    </rPh>
    <rPh sb="4" eb="5">
      <t>メイ</t>
    </rPh>
    <phoneticPr fontId="2"/>
  </si>
  <si>
    <t>団体CD</t>
    <rPh sb="0" eb="2">
      <t>ダンタイ</t>
    </rPh>
    <phoneticPr fontId="2"/>
  </si>
  <si>
    <t>業務CD</t>
    <rPh sb="0" eb="2">
      <t>ギョウム</t>
    </rPh>
    <phoneticPr fontId="2"/>
  </si>
  <si>
    <t>基本情報</t>
    <rPh sb="0" eb="2">
      <t>キホン</t>
    </rPh>
    <rPh sb="2" eb="4">
      <t>ジョウホウ</t>
    </rPh>
    <phoneticPr fontId="2"/>
  </si>
  <si>
    <t>中項目</t>
    <rPh sb="0" eb="1">
      <t>チュウ</t>
    </rPh>
    <rPh sb="1" eb="3">
      <t>コウモク</t>
    </rPh>
    <phoneticPr fontId="2"/>
  </si>
  <si>
    <t>④企業債残高対事業規模比率(％)</t>
  </si>
  <si>
    <t>⑥汚水処理原価(円)</t>
    <rPh sb="1" eb="3">
      <t>オスイ</t>
    </rPh>
    <rPh sb="3" eb="5">
      <t>ショリ</t>
    </rPh>
    <rPh sb="5" eb="7">
      <t>ゲンカ</t>
    </rPh>
    <rPh sb="8" eb="9">
      <t>エン</t>
    </rPh>
    <phoneticPr fontId="2"/>
  </si>
  <si>
    <t>人口密度</t>
    <rPh sb="0" eb="2">
      <t>ジンコウ</t>
    </rPh>
    <rPh sb="2" eb="4">
      <t>ミツド</t>
    </rPh>
    <phoneticPr fontId="2"/>
  </si>
  <si>
    <t>⑦施設利用率(％)</t>
    <rPh sb="1" eb="3">
      <t>シセツ</t>
    </rPh>
    <rPh sb="3" eb="6">
      <t>リヨウリツ</t>
    </rPh>
    <phoneticPr fontId="2"/>
  </si>
  <si>
    <t>⑧水洗化率(％)</t>
  </si>
  <si>
    <t>茨城県　笠間市</t>
  </si>
  <si>
    <t>①経常収支比率において、使用料収入は、整備拡大と接続率の向上による増となったものの、経常収益で一般会計繰入金が高い割合を占めている。人口減による使用料収入の減や修繕等維持管理費の増が見込まれることから、長期的な視点に立った収益の向上と費用の削減等経営改善が必要である。
②累積欠損金比率は0.00％であるが、一般会計繰入金に依存することで維持できている。
③流動比率において、流動負債は主に企業債であり、一般会計繰入金により支払能力は確保されるものの現金留保が見込めない状況にあるため、当面は大きな増減はない見込みである。
④企業債残高対事業規模比率は、全国平均・類似団体平均を上回っており、投資規模の適正化と営業収益の向上を図っていくことが必要である。
⑤経費回収率は、下水道使用料の増により100％を上回った。将来的には人口減による使用料収入の減が見込まれ、接続率の向上や料金体系の見直しが必要である。
⑥汚水処理原価は、汚水処理費の増により、全国平均・類似団体の平均を上回っているため、汚水処理にかかる経費の更なる削減が必要である。
⑦施設利用率は、全国平均・類似団体平均を上回っているが、不明水の流入が課題となっており、対策を進める必要がある。
⑧水洗化率は、全国平均・類似団体平均を下回っているが、新規整備が終盤となり、しばらくは増加が見込まれる。広報活動や戸別訪問等により早期接続を促進する必要がある。</t>
    <rPh sb="1" eb="3">
      <t>ケイジョウ</t>
    </rPh>
    <rPh sb="12" eb="15">
      <t>シヨウリョウ</t>
    </rPh>
    <rPh sb="42" eb="44">
      <t>ケイジョウ</t>
    </rPh>
    <rPh sb="44" eb="46">
      <t>シュウエキ</t>
    </rPh>
    <rPh sb="47" eb="49">
      <t>イッパン</t>
    </rPh>
    <rPh sb="49" eb="51">
      <t>カイケイ</t>
    </rPh>
    <rPh sb="51" eb="53">
      <t>クリイレ</t>
    </rPh>
    <rPh sb="53" eb="54">
      <t>キン</t>
    </rPh>
    <rPh sb="55" eb="56">
      <t>タカ</t>
    </rPh>
    <rPh sb="57" eb="59">
      <t>ワリアイ</t>
    </rPh>
    <rPh sb="60" eb="61">
      <t>シ</t>
    </rPh>
    <rPh sb="66" eb="68">
      <t>ジンコウ</t>
    </rPh>
    <rPh sb="68" eb="69">
      <t>ゲン</t>
    </rPh>
    <rPh sb="72" eb="75">
      <t>シヨウリョウ</t>
    </rPh>
    <rPh sb="75" eb="77">
      <t>シュウニュウ</t>
    </rPh>
    <rPh sb="78" eb="79">
      <t>ゲン</t>
    </rPh>
    <rPh sb="91" eb="93">
      <t>ミコ</t>
    </rPh>
    <rPh sb="136" eb="138">
      <t>ルイセキ</t>
    </rPh>
    <rPh sb="138" eb="140">
      <t>ケッソン</t>
    </rPh>
    <rPh sb="140" eb="141">
      <t>キン</t>
    </rPh>
    <rPh sb="141" eb="143">
      <t>ヒリツ</t>
    </rPh>
    <rPh sb="154" eb="156">
      <t>イッパン</t>
    </rPh>
    <rPh sb="156" eb="158">
      <t>カイケイ</t>
    </rPh>
    <rPh sb="158" eb="160">
      <t>クリイレ</t>
    </rPh>
    <rPh sb="160" eb="161">
      <t>キン</t>
    </rPh>
    <rPh sb="162" eb="164">
      <t>イゾン</t>
    </rPh>
    <rPh sb="169" eb="171">
      <t>イジ</t>
    </rPh>
    <rPh sb="179" eb="181">
      <t>リュウドウ</t>
    </rPh>
    <rPh sb="181" eb="183">
      <t>ヒリツ</t>
    </rPh>
    <rPh sb="188" eb="190">
      <t>リュウドウ</t>
    </rPh>
    <rPh sb="190" eb="192">
      <t>フサイ</t>
    </rPh>
    <rPh sb="193" eb="194">
      <t>オモ</t>
    </rPh>
    <rPh sb="195" eb="197">
      <t>キギョウ</t>
    </rPh>
    <rPh sb="197" eb="198">
      <t>サイ</t>
    </rPh>
    <rPh sb="202" eb="204">
      <t>イッパン</t>
    </rPh>
    <rPh sb="204" eb="206">
      <t>カイケイ</t>
    </rPh>
    <rPh sb="206" eb="208">
      <t>クリイレ</t>
    </rPh>
    <rPh sb="208" eb="209">
      <t>キン</t>
    </rPh>
    <rPh sb="212" eb="214">
      <t>シハラ</t>
    </rPh>
    <rPh sb="214" eb="216">
      <t>ノウリョク</t>
    </rPh>
    <rPh sb="217" eb="219">
      <t>カクホ</t>
    </rPh>
    <rPh sb="225" eb="227">
      <t>ゲンキン</t>
    </rPh>
    <rPh sb="227" eb="229">
      <t>リュウホ</t>
    </rPh>
    <rPh sb="230" eb="232">
      <t>ミコ</t>
    </rPh>
    <rPh sb="235" eb="237">
      <t>ジョウキョウ</t>
    </rPh>
    <rPh sb="243" eb="245">
      <t>トウメン</t>
    </rPh>
    <rPh sb="246" eb="247">
      <t>オオ</t>
    </rPh>
    <rPh sb="249" eb="251">
      <t>ゾウゲン</t>
    </rPh>
    <rPh sb="254" eb="256">
      <t>ミコ</t>
    </rPh>
    <rPh sb="269" eb="271">
      <t>ジギョウ</t>
    </rPh>
    <rPh sb="277" eb="279">
      <t>ゼンコク</t>
    </rPh>
    <rPh sb="279" eb="281">
      <t>ヘイキン</t>
    </rPh>
    <rPh sb="289" eb="290">
      <t>ウエ</t>
    </rPh>
    <rPh sb="290" eb="291">
      <t>カイ</t>
    </rPh>
    <rPh sb="329" eb="331">
      <t>ケイヒ</t>
    </rPh>
    <rPh sb="336" eb="339">
      <t>ゲスイドウ</t>
    </rPh>
    <rPh sb="339" eb="342">
      <t>シヨウリョウ</t>
    </rPh>
    <rPh sb="343" eb="344">
      <t>ゾウ</t>
    </rPh>
    <rPh sb="352" eb="353">
      <t>ウエ</t>
    </rPh>
    <rPh sb="353" eb="354">
      <t>カイ</t>
    </rPh>
    <rPh sb="357" eb="359">
      <t>ショウライ</t>
    </rPh>
    <rPh sb="359" eb="360">
      <t>テキ</t>
    </rPh>
    <rPh sb="376" eb="378">
      <t>ミコ</t>
    </rPh>
    <rPh sb="413" eb="415">
      <t>オスイ</t>
    </rPh>
    <rPh sb="415" eb="417">
      <t>ショリ</t>
    </rPh>
    <rPh sb="417" eb="418">
      <t>ヒ</t>
    </rPh>
    <rPh sb="419" eb="420">
      <t>ゾウ</t>
    </rPh>
    <rPh sb="424" eb="426">
      <t>ゼンコク</t>
    </rPh>
    <rPh sb="426" eb="428">
      <t>ヘイキン</t>
    </rPh>
    <rPh sb="437" eb="439">
      <t>ウワマワ</t>
    </rPh>
    <rPh sb="498" eb="500">
      <t>フメイ</t>
    </rPh>
    <rPh sb="500" eb="501">
      <t>スイ</t>
    </rPh>
    <rPh sb="505" eb="507">
      <t>カダイ</t>
    </rPh>
    <rPh sb="514" eb="516">
      <t>タイサク</t>
    </rPh>
    <rPh sb="517" eb="518">
      <t>スス</t>
    </rPh>
    <rPh sb="520" eb="522">
      <t>ヒツヨウ</t>
    </rPh>
    <rPh sb="546" eb="547">
      <t>シタ</t>
    </rPh>
    <rPh sb="554" eb="556">
      <t>シンキ</t>
    </rPh>
    <rPh sb="559" eb="561">
      <t>シュウバン</t>
    </rPh>
    <rPh sb="592" eb="594">
      <t>ソウキ</t>
    </rPh>
    <rPh sb="594" eb="596">
      <t>セツゾク</t>
    </rPh>
    <rPh sb="597" eb="599">
      <t>ソクシン</t>
    </rPh>
    <phoneticPr fontId="15"/>
  </si>
  <si>
    <t>①有形固定資産減価償却率(％)</t>
    <rPh sb="1" eb="3">
      <t>ユウケイ</t>
    </rPh>
    <rPh sb="3" eb="5">
      <t>コテイ</t>
    </rPh>
    <rPh sb="5" eb="7">
      <t>シサン</t>
    </rPh>
    <rPh sb="7" eb="9">
      <t>ゲンカ</t>
    </rPh>
    <rPh sb="9" eb="11">
      <t>ショウキャク</t>
    </rPh>
    <rPh sb="11" eb="12">
      <t>リツ</t>
    </rPh>
    <phoneticPr fontId="2"/>
  </si>
  <si>
    <t>③管渠改善率(％)</t>
  </si>
  <si>
    <t>小項目</t>
    <rPh sb="0" eb="3">
      <t>ショウコウモク</t>
    </rPh>
    <phoneticPr fontId="2"/>
  </si>
  <si>
    <t>法適・法非適</t>
    <rPh sb="0" eb="1">
      <t>ホウ</t>
    </rPh>
    <rPh sb="1" eb="2">
      <t>テキ</t>
    </rPh>
    <rPh sb="3" eb="4">
      <t>ホウ</t>
    </rPh>
    <rPh sb="4" eb="5">
      <t>ヒ</t>
    </rPh>
    <rPh sb="5" eb="6">
      <t>テキ</t>
    </rPh>
    <phoneticPr fontId="2"/>
  </si>
  <si>
    <t>業種名称</t>
    <rPh sb="0" eb="2">
      <t>ギョウシュ</t>
    </rPh>
    <rPh sb="2" eb="4">
      <t>メイショウ</t>
    </rPh>
    <phoneticPr fontId="2"/>
  </si>
  <si>
    <t>事業名称</t>
    <rPh sb="0" eb="2">
      <t>ジギョウ</t>
    </rPh>
    <rPh sb="2" eb="4">
      <t>メイショウ</t>
    </rPh>
    <phoneticPr fontId="2"/>
  </si>
  <si>
    <t>類似団体</t>
    <rPh sb="0" eb="2">
      <t>ルイジ</t>
    </rPh>
    <rPh sb="2" eb="4">
      <t>ダンタイ</t>
    </rPh>
    <phoneticPr fontId="2"/>
  </si>
  <si>
    <t>資金不足比率</t>
    <rPh sb="0" eb="2">
      <t>シキン</t>
    </rPh>
    <rPh sb="2" eb="4">
      <t>フソク</t>
    </rPh>
    <rPh sb="4" eb="6">
      <t>ヒリツ</t>
    </rPh>
    <phoneticPr fontId="2"/>
  </si>
  <si>
    <t>自己資本構成比率</t>
    <rPh sb="0" eb="2">
      <t>ジコ</t>
    </rPh>
    <rPh sb="2" eb="4">
      <t>シホン</t>
    </rPh>
    <rPh sb="4" eb="6">
      <t>コウセイ</t>
    </rPh>
    <rPh sb="6" eb="8">
      <t>ヒリツ</t>
    </rPh>
    <phoneticPr fontId="2"/>
  </si>
  <si>
    <t>普及率</t>
    <rPh sb="0" eb="2">
      <t>フキュウ</t>
    </rPh>
    <rPh sb="2" eb="3">
      <t>リツ</t>
    </rPh>
    <phoneticPr fontId="2"/>
  </si>
  <si>
    <t>有収率</t>
    <rPh sb="0" eb="1">
      <t>ユウ</t>
    </rPh>
    <rPh sb="1" eb="3">
      <t>シュウリツ</t>
    </rPh>
    <phoneticPr fontId="2"/>
  </si>
  <si>
    <t>1ヶ月20㎥当たり家庭料金</t>
    <rPh sb="2" eb="3">
      <t>ゲツ</t>
    </rPh>
    <rPh sb="6" eb="7">
      <t>ア</t>
    </rPh>
    <rPh sb="9" eb="11">
      <t>カテイ</t>
    </rPh>
    <rPh sb="11" eb="13">
      <t>リョウキン</t>
    </rPh>
    <phoneticPr fontId="2"/>
  </si>
  <si>
    <t>人口</t>
    <rPh sb="0" eb="2">
      <t>ジンコウ</t>
    </rPh>
    <phoneticPr fontId="2"/>
  </si>
  <si>
    <t>面積</t>
    <rPh sb="0" eb="2">
      <t>メンセキ</t>
    </rPh>
    <phoneticPr fontId="2"/>
  </si>
  <si>
    <t>処理区域内人口</t>
  </si>
  <si>
    <t>処理区域面積</t>
  </si>
  <si>
    <t>処理区域内人口密度</t>
  </si>
  <si>
    <t>比率(N-4)</t>
    <rPh sb="0" eb="2">
      <t>ヒリツ</t>
    </rPh>
    <phoneticPr fontId="2"/>
  </si>
  <si>
    <t>比率(N-3)</t>
    <rPh sb="0" eb="2">
      <t>ヒリツ</t>
    </rPh>
    <phoneticPr fontId="2"/>
  </si>
  <si>
    <t>比率(N-2)</t>
    <rPh sb="0" eb="2">
      <t>ヒリツ</t>
    </rPh>
    <phoneticPr fontId="2"/>
  </si>
  <si>
    <t>比率(N-1)</t>
    <rPh sb="0" eb="2">
      <t>ヒリツ</t>
    </rPh>
    <phoneticPr fontId="2"/>
  </si>
  <si>
    <t>比率(N)</t>
    <rPh sb="0" eb="2">
      <t>ヒリツ</t>
    </rPh>
    <phoneticPr fontId="2"/>
  </si>
  <si>
    <t>類似団体平均(N-4)</t>
  </si>
  <si>
    <t>全国平均</t>
  </si>
  <si>
    <t>類似団体平均(N-3)</t>
  </si>
  <si>
    <t>類似団体平均(N-2)</t>
  </si>
  <si>
    <t>類似団体平均(N-1)</t>
  </si>
  <si>
    <t>類似団体平均(N)</t>
  </si>
  <si>
    <t>参照用</t>
    <rPh sb="0" eb="3">
      <t>サンショウヨウ</t>
    </rPh>
    <phoneticPr fontId="2"/>
  </si>
  <si>
    <t>法適用</t>
  </si>
  <si>
    <t>下水道事業</t>
  </si>
  <si>
    <t>公共下水道</t>
  </si>
  <si>
    <t>Bd1</t>
  </si>
  <si>
    <t>非設置</t>
  </si>
  <si>
    <t>-</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</si>
  <si>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</si>
  <si>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</si>
  <si>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</si>
  <si>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</si>
  <si>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Ｎ年度</t>
    <rPh sb="1" eb="3">
      <t>ネンド</t>
    </rPh>
    <phoneticPr fontId="2"/>
  </si>
  <si>
    <t>←年数補正</t>
    <rPh sb="1" eb="3">
      <t>ネンスウ</t>
    </rPh>
    <rPh sb="3" eb="5">
      <t>ホセイ</t>
    </rPh>
    <phoneticPr fontId="2"/>
  </si>
  <si>
    <t>←日数補正</t>
    <rPh sb="1" eb="3">
      <t>ニッスウ</t>
    </rPh>
    <rPh sb="3" eb="5">
      <t>ホセイ</t>
    </rPh>
    <phoneticPr fontId="2"/>
  </si>
  <si>
    <t>"R"yy</t>
  </si>
  <si>
    <t>←書式設定</t>
    <rPh sb="1" eb="3">
      <t>ショシキ</t>
    </rPh>
    <rPh sb="3" eb="5">
      <t>セッテイ</t>
    </rPh>
    <phoneticPr fontId="2"/>
  </si>
  <si>
    <t>①有形固定資産減価償却率は、平成30年度から法適用企業となったことから数値としては小さいが、個々の耐用年数に留意する必要がある。
②管渠老朽化率は、耐用年数を経過した管渠がないため0.00％となっているが、実際の老朽具合について調査等により状況を把握していく必要がある。
③管渠改善率は、当該工事が繰越となったことから、0.00％となっている。
　昭和58年度より幹線管渠が整備され、40年以上経過しており、硫化水素による腐食及び老朽化が進んできていることから、適切かつ計画的な管渠の改修・更新を進めていくことが必要である。
　ストックマネジメント計画に基づき、管渠を含めた施設全体の改築・更新を計画的に実施し、施設の効率的な運用及び安定的な機能維持、並びに更新費の平準化を図っていく。</t>
    <rPh sb="1" eb="3">
      <t>ユウケイ</t>
    </rPh>
    <rPh sb="3" eb="5">
      <t>コテイ</t>
    </rPh>
    <rPh sb="5" eb="7">
      <t>シサン</t>
    </rPh>
    <rPh sb="7" eb="9">
      <t>ゲンカ</t>
    </rPh>
    <rPh sb="9" eb="11">
      <t>ショウキャク</t>
    </rPh>
    <rPh sb="11" eb="12">
      <t>リツ</t>
    </rPh>
    <rPh sb="14" eb="16">
      <t>ヘイセイ</t>
    </rPh>
    <rPh sb="18" eb="20">
      <t>ネンド</t>
    </rPh>
    <rPh sb="22" eb="23">
      <t>ホウ</t>
    </rPh>
    <rPh sb="23" eb="25">
      <t>テキヨウ</t>
    </rPh>
    <rPh sb="25" eb="27">
      <t>キギョウ</t>
    </rPh>
    <rPh sb="35" eb="37">
      <t>スウチ</t>
    </rPh>
    <rPh sb="41" eb="42">
      <t>チイ</t>
    </rPh>
    <rPh sb="46" eb="48">
      <t>ココ</t>
    </rPh>
    <rPh sb="49" eb="51">
      <t>タイヨウ</t>
    </rPh>
    <rPh sb="51" eb="53">
      <t>ネンスウ</t>
    </rPh>
    <rPh sb="54" eb="56">
      <t>リュウイ</t>
    </rPh>
    <rPh sb="58" eb="60">
      <t>ヒツヨウ</t>
    </rPh>
    <rPh sb="66" eb="67">
      <t>カン</t>
    </rPh>
    <rPh sb="67" eb="68">
      <t>キョ</t>
    </rPh>
    <rPh sb="68" eb="71">
      <t>ロウキュウカ</t>
    </rPh>
    <rPh sb="71" eb="72">
      <t>リツ</t>
    </rPh>
    <rPh sb="74" eb="76">
      <t>タイヨウ</t>
    </rPh>
    <rPh sb="76" eb="78">
      <t>ネンスウ</t>
    </rPh>
    <rPh sb="79" eb="81">
      <t>ケイカ</t>
    </rPh>
    <rPh sb="83" eb="84">
      <t>カン</t>
    </rPh>
    <rPh sb="84" eb="85">
      <t>キョ</t>
    </rPh>
    <rPh sb="103" eb="105">
      <t>ジッサイ</t>
    </rPh>
    <rPh sb="106" eb="108">
      <t>ロウキュウ</t>
    </rPh>
    <rPh sb="108" eb="110">
      <t>グアイ</t>
    </rPh>
    <rPh sb="114" eb="116">
      <t>チョウサ</t>
    </rPh>
    <rPh sb="116" eb="117">
      <t>トウ</t>
    </rPh>
    <rPh sb="120" eb="122">
      <t>ジョウキョウ</t>
    </rPh>
    <rPh sb="123" eb="125">
      <t>ハアク</t>
    </rPh>
    <rPh sb="129" eb="131">
      <t>ヒツヨウ</t>
    </rPh>
    <rPh sb="144" eb="146">
      <t>トウガイ</t>
    </rPh>
    <rPh sb="146" eb="148">
      <t>コウジ</t>
    </rPh>
    <rPh sb="149" eb="151">
      <t>クリコシ</t>
    </rPh>
    <rPh sb="274" eb="276">
      <t>ケイカク</t>
    </rPh>
    <rPh sb="277" eb="278">
      <t>モト</t>
    </rPh>
    <rPh sb="281" eb="282">
      <t>カン</t>
    </rPh>
    <rPh sb="282" eb="283">
      <t>キョ</t>
    </rPh>
    <rPh sb="284" eb="285">
      <t>フク</t>
    </rPh>
    <rPh sb="287" eb="289">
      <t>シセツ</t>
    </rPh>
    <rPh sb="289" eb="291">
      <t>ゼンタイ</t>
    </rPh>
    <rPh sb="298" eb="301">
      <t>ケイカクテキ</t>
    </rPh>
    <rPh sb="302" eb="304">
      <t>ジッシ</t>
    </rPh>
    <rPh sb="306" eb="308">
      <t>シセツ</t>
    </rPh>
    <rPh sb="337" eb="338">
      <t>ハカ</t>
    </rPh>
    <phoneticPr fontId="15"/>
  </si>
  <si>
    <t>　公共下水道事業は、施設整備が先行する事業であり、汚水処理施設整備等に要した建設経費等の回収に長い年月を要する一方で、人口減による使用料収入の減は避けられず、今後も厳しい財務状況が見込まれる。汚水私費の原則からも、一般会計繰入金に依存する財務体質の改善が課題である。
　水洗化率が低い状況にあることから、接続推進を図ることで早期の収益化につなげる一方で、経費回収率の推移や人口動態等社会情勢を鑑み、料金体系の改定を令和4年4月に実施したが、今後も見直しを検討する必要がある。
　また、公共下水道施設の老朽化による修繕・更新に伴う経費の増加が見込まれるため、老朽化の状況を把握し、適切かつ計画的な改修・更新を進め、施設の長寿命化と更新費の平準化を図り、突発的な修繕等を未然に防ぐとともに、更新投資等に充てる財源を確保していく必要がある。</t>
    <rPh sb="55" eb="57">
      <t>イッポウ</t>
    </rPh>
    <rPh sb="59" eb="62">
      <t>ジンコウゲン</t>
    </rPh>
    <rPh sb="65" eb="68">
      <t>シヨウリョウ</t>
    </rPh>
    <rPh sb="68" eb="70">
      <t>シュウニュウ</t>
    </rPh>
    <rPh sb="71" eb="72">
      <t>ゲン</t>
    </rPh>
    <rPh sb="73" eb="74">
      <t>サ</t>
    </rPh>
    <rPh sb="79" eb="81">
      <t>コンゴ</t>
    </rPh>
    <rPh sb="82" eb="83">
      <t>キビ</t>
    </rPh>
    <rPh sb="85" eb="87">
      <t>ザイム</t>
    </rPh>
    <rPh sb="87" eb="89">
      <t>ジョウキョウ</t>
    </rPh>
    <rPh sb="90" eb="92">
      <t>ミコ</t>
    </rPh>
    <rPh sb="96" eb="98">
      <t>オスイ</t>
    </rPh>
    <rPh sb="101" eb="103">
      <t>ゲンソク</t>
    </rPh>
    <rPh sb="107" eb="109">
      <t>イッパン</t>
    </rPh>
    <rPh sb="109" eb="111">
      <t>カイケイ</t>
    </rPh>
    <rPh sb="111" eb="113">
      <t>クリイレ</t>
    </rPh>
    <rPh sb="113" eb="114">
      <t>キン</t>
    </rPh>
    <rPh sb="115" eb="117">
      <t>イソン</t>
    </rPh>
    <rPh sb="119" eb="121">
      <t>ザイム</t>
    </rPh>
    <rPh sb="121" eb="123">
      <t>タイシツ</t>
    </rPh>
    <rPh sb="124" eb="126">
      <t>カイゼン</t>
    </rPh>
    <rPh sb="127" eb="129">
      <t>カダイ</t>
    </rPh>
    <rPh sb="135" eb="138">
      <t>スイセンカ</t>
    </rPh>
    <rPh sb="138" eb="139">
      <t>リツ</t>
    </rPh>
    <rPh sb="140" eb="141">
      <t>ヒク</t>
    </rPh>
    <rPh sb="142" eb="144">
      <t>ジョウキョウ</t>
    </rPh>
    <rPh sb="152" eb="154">
      <t>セツゾク</t>
    </rPh>
    <rPh sb="154" eb="156">
      <t>スイシン</t>
    </rPh>
    <rPh sb="157" eb="158">
      <t>ハカ</t>
    </rPh>
    <rPh sb="162" eb="164">
      <t>ソウキ</t>
    </rPh>
    <rPh sb="165" eb="168">
      <t>シュウエキカ</t>
    </rPh>
    <rPh sb="173" eb="175">
      <t>イッポウ</t>
    </rPh>
    <rPh sb="177" eb="179">
      <t>ケイヒ</t>
    </rPh>
    <rPh sb="179" eb="181">
      <t>カイシュウ</t>
    </rPh>
    <rPh sb="181" eb="182">
      <t>リツ</t>
    </rPh>
    <rPh sb="183" eb="185">
      <t>スイイ</t>
    </rPh>
    <rPh sb="186" eb="188">
      <t>ジンコウ</t>
    </rPh>
    <rPh sb="188" eb="190">
      <t>ドウタイ</t>
    </rPh>
    <rPh sb="190" eb="191">
      <t>トウ</t>
    </rPh>
    <rPh sb="191" eb="193">
      <t>シャカイ</t>
    </rPh>
    <rPh sb="193" eb="195">
      <t>ジョウセイ</t>
    </rPh>
    <rPh sb="196" eb="197">
      <t>カンガ</t>
    </rPh>
    <rPh sb="199" eb="201">
      <t>リョウキン</t>
    </rPh>
    <rPh sb="201" eb="203">
      <t>タイケイ</t>
    </rPh>
    <rPh sb="204" eb="206">
      <t>カイテイ</t>
    </rPh>
    <rPh sb="207" eb="209">
      <t>レイワ</t>
    </rPh>
    <rPh sb="210" eb="211">
      <t>トシ</t>
    </rPh>
    <rPh sb="212" eb="213">
      <t>ガツ</t>
    </rPh>
    <rPh sb="214" eb="216">
      <t>ジッシ</t>
    </rPh>
    <rPh sb="220" eb="222">
      <t>コンゴ</t>
    </rPh>
    <rPh sb="223" eb="225">
      <t>ミナオ</t>
    </rPh>
    <rPh sb="227" eb="229">
      <t>ケントウ</t>
    </rPh>
    <rPh sb="231" eb="233">
      <t>ヒツヨウ</t>
    </rPh>
    <rPh sb="325" eb="328">
      <t>トッパツテキ</t>
    </rPh>
    <rPh sb="329" eb="331">
      <t>シュウゼン</t>
    </rPh>
    <rPh sb="331" eb="332">
      <t>トウ</t>
    </rPh>
    <rPh sb="333" eb="335">
      <t>ミゼン</t>
    </rPh>
    <rPh sb="336" eb="337">
      <t>フセ</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</si>
</sst>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R&quot;yy"/>
    <numFmt numFmtId="177" formatCode="#,##0.00;&quot;△&quot;#,##0.00"/>
    <numFmt numFmtId="178" formatCode="#,##0.00;&quot;△&quot;#,##0.00;&quot;-&quot;"/>
    <numFmt numFmtId="179" formatCode="#,##0;&quot;△&quot;#,##0"/>
    <numFmt numFmtId="180" formatCode="0.00_);[Red]\(0.00\)"/>
  </numFmts>
  <fonts count="19" x14ac:knownFonts="1">
    <font>
      <sz val="11"/>
      <color theme="1"/>
      <name val="ＭＳ Ｐゴシック"/>
      <family val="3"/>
    </font>
    <font>
      <sz val="11"/>
      <color indexed="8"/>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indexed="8"/>
      <name val="ＭＳ ゴシック"/>
      <family val="3"/>
    </font>
    <font>
      <sz val="11"/>
      <color theme="1"/>
      <name val="ＭＳ Ｐゴシック"/>
      <family val="3"/>
    </font>
    <font>
      <sz val="6"/>
      <name val="游ゴシック"/>
      <family val="3"/>
      <charset val="128"/>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14"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4" fillId="0" borderId="4" xfId="0" applyFont="1" applyBorder="1">
      <alignment vertical="center"/>
    </xf>
    <xf numFmtId="0" fontId="4" fillId="0" borderId="5" xfId="0" applyFont="1" applyBorder="1">
      <alignment vertical="center"/>
    </xf>
    <xf numFmtId="0" fontId="7" fillId="0" borderId="0" xfId="0" applyFont="1" applyProtection="1">
      <alignment vertical="center"/>
      <protection hidden="1"/>
    </xf>
    <xf numFmtId="0" fontId="8" fillId="0" borderId="0" xfId="0" applyFont="1" applyAlignment="1">
      <alignment horizontal="center" vertical="center"/>
    </xf>
    <xf numFmtId="0" fontId="4" fillId="0" borderId="1" xfId="0" applyFont="1" applyBorder="1">
      <alignment vertical="center"/>
    </xf>
    <xf numFmtId="0" fontId="3" fillId="0" borderId="0" xfId="0" applyFont="1" applyAlignment="1">
      <alignment horizontal="center" vertical="center"/>
    </xf>
    <xf numFmtId="0" fontId="9" fillId="0" borderId="0" xfId="0" applyFont="1">
      <alignment vertical="center"/>
    </xf>
    <xf numFmtId="0" fontId="4" fillId="0" borderId="8" xfId="0" applyFont="1" applyBorder="1">
      <alignment vertical="center"/>
    </xf>
    <xf numFmtId="0" fontId="4"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6" fontId="0" fillId="0" borderId="2" xfId="0" applyNumberFormat="1" applyBorder="1">
      <alignment vertical="center"/>
    </xf>
    <xf numFmtId="0" fontId="0" fillId="3" borderId="2" xfId="0" applyFill="1" applyBorder="1" applyAlignment="1">
      <alignment vertical="center" shrinkToFit="1"/>
    </xf>
    <xf numFmtId="177" fontId="0" fillId="5" borderId="2" xfId="2" applyNumberFormat="1" applyFont="1" applyFill="1" applyBorder="1" applyAlignment="1">
      <alignment vertical="center" shrinkToFit="1"/>
    </xf>
    <xf numFmtId="177" fontId="0" fillId="0" borderId="2" xfId="2" applyNumberFormat="1" applyFont="1" applyBorder="1" applyAlignment="1">
      <alignment vertical="center" shrinkToFit="1"/>
    </xf>
    <xf numFmtId="180" fontId="0" fillId="0" borderId="0" xfId="0" applyNumberFormat="1">
      <alignment vertical="center"/>
    </xf>
    <xf numFmtId="0" fontId="7" fillId="0" borderId="0" xfId="0" applyFont="1">
      <alignment vertical="center"/>
    </xf>
    <xf numFmtId="178" fontId="0" fillId="5" borderId="2" xfId="2" applyNumberFormat="1" applyFont="1" applyFill="1" applyBorder="1" applyAlignment="1">
      <alignment vertical="center" shrinkToFit="1"/>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6" fillId="0" borderId="3"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4" fillId="0" borderId="2" xfId="0" applyFont="1" applyBorder="1" applyAlignment="1" applyProtection="1">
      <alignment horizontal="center" vertical="center"/>
      <protection hidden="1"/>
    </xf>
    <xf numFmtId="0" fontId="4" fillId="0" borderId="2" xfId="0" applyFont="1" applyBorder="1" applyAlignment="1" applyProtection="1">
      <alignment horizontal="center" vertical="center" shrinkToFit="1"/>
      <protection hidden="1"/>
    </xf>
    <xf numFmtId="179" fontId="4" fillId="0" borderId="2" xfId="0" applyNumberFormat="1" applyFont="1" applyBorder="1" applyAlignment="1" applyProtection="1">
      <alignment horizontal="center" vertical="center"/>
      <protection hidden="1"/>
    </xf>
    <xf numFmtId="177" fontId="4" fillId="0" borderId="2" xfId="0" applyNumberFormat="1" applyFont="1" applyBorder="1" applyAlignment="1" applyProtection="1">
      <alignment horizontal="center" vertical="center"/>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4" fillId="0" borderId="6" xfId="0" applyFont="1" applyBorder="1" applyAlignment="1">
      <alignment horizontal="left" vertical="center"/>
    </xf>
    <xf numFmtId="0" fontId="5" fillId="0" borderId="0" xfId="0" applyFont="1" applyAlignment="1">
      <alignment horizontal="center" vertical="center"/>
    </xf>
    <xf numFmtId="0" fontId="6" fillId="0" borderId="0" xfId="0" applyFont="1" applyAlignment="1">
      <alignment horizontal="left"/>
    </xf>
    <xf numFmtId="0" fontId="6" fillId="0" borderId="1" xfId="0" applyFont="1" applyBorder="1" applyAlignment="1">
      <alignment horizontal="left"/>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12" fillId="0" borderId="3"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8" xfId="0" applyFont="1" applyBorder="1" applyAlignment="1">
      <alignment horizontal="left" vertical="center"/>
    </xf>
    <xf numFmtId="0" fontId="13" fillId="0" borderId="4" xfId="1" applyFont="1" applyBorder="1" applyAlignment="1" applyProtection="1">
      <alignment horizontal="left" vertical="top" wrapText="1"/>
      <protection locked="0"/>
    </xf>
    <xf numFmtId="0" fontId="13" fillId="0" borderId="0" xfId="1" applyFont="1" applyBorder="1" applyAlignment="1" applyProtection="1">
      <alignment horizontal="left" vertical="top" wrapText="1"/>
      <protection locked="0"/>
    </xf>
    <xf numFmtId="0" fontId="13" fillId="0" borderId="8" xfId="1" applyFont="1" applyBorder="1" applyAlignment="1" applyProtection="1">
      <alignment horizontal="left" vertical="top" wrapText="1"/>
      <protection locked="0"/>
    </xf>
    <xf numFmtId="0" fontId="13" fillId="0" borderId="5" xfId="1" applyFont="1" applyBorder="1" applyAlignment="1" applyProtection="1">
      <alignment horizontal="left" vertical="top" wrapText="1"/>
      <protection locked="0"/>
    </xf>
    <xf numFmtId="0" fontId="13" fillId="0" borderId="1" xfId="1" applyFont="1" applyBorder="1" applyAlignment="1" applyProtection="1">
      <alignment horizontal="left" vertical="top" wrapText="1"/>
      <protection locked="0"/>
    </xf>
    <xf numFmtId="0" fontId="13" fillId="0" borderId="9" xfId="1"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0.16</c:v>
                </c:pt>
                <c:pt idx="1">
                  <c:v>0.17</c:v>
                </c:pt>
                <c:pt idx="2">
                  <c:v>0.08</c:v>
                </c:pt>
                <c:pt idx="3">
                  <c:v>0.15</c:v>
                </c:pt>
                <c:pt idx="4" formatCode="#,##0.00;&quot;△&quot;#,##0.00">
                  <c:v>0</c:v>
                </c:pt>
              </c:numCache>
            </c:numRef>
          </c:val>
          <c:extLst>
            <c:ext xmlns:c16="http://schemas.microsoft.com/office/drawing/2014/chart" uri="{C3380CC4-5D6E-409C-BE32-E72D297353CC}">
              <c16:uniqueId val="{00000000-5D41-4128-BF69-6FD01651BEB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0.15</c:v>
                </c:pt>
                <c:pt idx="2">
                  <c:v>0.17</c:v>
                </c:pt>
                <c:pt idx="3">
                  <c:v>0.13</c:v>
                </c:pt>
                <c:pt idx="4">
                  <c:v>0.06</c:v>
                </c:pt>
              </c:numCache>
            </c:numRef>
          </c:val>
          <c:smooth val="0"/>
          <c:extLst>
            <c:ext xmlns:c16="http://schemas.microsoft.com/office/drawing/2014/chart" uri="{C3380CC4-5D6E-409C-BE32-E72D297353CC}">
              <c16:uniqueId val="{00000001-5D41-4128-BF69-6FD01651BEB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102.65</c:v>
                </c:pt>
                <c:pt idx="1">
                  <c:v>100.14</c:v>
                </c:pt>
                <c:pt idx="2">
                  <c:v>103.66</c:v>
                </c:pt>
                <c:pt idx="3">
                  <c:v>101.03</c:v>
                </c:pt>
                <c:pt idx="4">
                  <c:v>99.6</c:v>
                </c:pt>
              </c:numCache>
            </c:numRef>
          </c:val>
          <c:extLst>
            <c:ext xmlns:c16="http://schemas.microsoft.com/office/drawing/2014/chart" uri="{C3380CC4-5D6E-409C-BE32-E72D297353CC}">
              <c16:uniqueId val="{00000000-160D-4BA4-B311-62F2926D735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107.15</c:v>
                </c:pt>
                <c:pt idx="1">
                  <c:v>109.91</c:v>
                </c:pt>
                <c:pt idx="2">
                  <c:v>108.04</c:v>
                </c:pt>
                <c:pt idx="3">
                  <c:v>107.49</c:v>
                </c:pt>
                <c:pt idx="4">
                  <c:v>107.64</c:v>
                </c:pt>
              </c:numCache>
            </c:numRef>
          </c:val>
          <c:smooth val="0"/>
          <c:extLst>
            <c:ext xmlns:c16="http://schemas.microsoft.com/office/drawing/2014/chart" uri="{C3380CC4-5D6E-409C-BE32-E72D297353CC}">
              <c16:uniqueId val="{00000001-160D-4BA4-B311-62F2926D735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6.72</c:v>
                </c:pt>
                <c:pt idx="1">
                  <c:v>9.81</c:v>
                </c:pt>
                <c:pt idx="2">
                  <c:v>12.16</c:v>
                </c:pt>
                <c:pt idx="3">
                  <c:v>15.26</c:v>
                </c:pt>
                <c:pt idx="4">
                  <c:v>18.350000000000001</c:v>
                </c:pt>
              </c:numCache>
            </c:numRef>
          </c:val>
          <c:extLst>
            <c:ext xmlns:c16="http://schemas.microsoft.com/office/drawing/2014/chart" uri="{C3380CC4-5D6E-409C-BE32-E72D297353CC}">
              <c16:uniqueId val="{00000000-15F2-41DD-8C5B-21B3A84E883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17.239999999999998</c:v>
                </c:pt>
                <c:pt idx="1">
                  <c:v>15.29</c:v>
                </c:pt>
                <c:pt idx="2">
                  <c:v>25.66</c:v>
                </c:pt>
                <c:pt idx="3">
                  <c:v>27.46</c:v>
                </c:pt>
                <c:pt idx="4">
                  <c:v>29.93</c:v>
                </c:pt>
              </c:numCache>
            </c:numRef>
          </c:val>
          <c:smooth val="0"/>
          <c:extLst>
            <c:ext xmlns:c16="http://schemas.microsoft.com/office/drawing/2014/chart" uri="{C3380CC4-5D6E-409C-BE32-E72D297353CC}">
              <c16:uniqueId val="{00000001-15F2-41DD-8C5B-21B3A84E883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AE-4551-AF12-7D9B46464FE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0.11</c:v>
                </c:pt>
                <c:pt idx="1">
                  <c:v>0.11</c:v>
                </c:pt>
                <c:pt idx="2">
                  <c:v>1.61</c:v>
                </c:pt>
                <c:pt idx="3">
                  <c:v>2.08</c:v>
                </c:pt>
                <c:pt idx="4">
                  <c:v>2.74</c:v>
                </c:pt>
              </c:numCache>
            </c:numRef>
          </c:val>
          <c:smooth val="0"/>
          <c:extLst>
            <c:ext xmlns:c16="http://schemas.microsoft.com/office/drawing/2014/chart" uri="{C3380CC4-5D6E-409C-BE32-E72D297353CC}">
              <c16:uniqueId val="{00000001-36AE-4551-AF12-7D9B46464FE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EA-4A5F-8206-BADD569B97A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15.68</c:v>
                </c:pt>
                <c:pt idx="1">
                  <c:v>9.42</c:v>
                </c:pt>
                <c:pt idx="2">
                  <c:v>4.49</c:v>
                </c:pt>
                <c:pt idx="3">
                  <c:v>5.41</c:v>
                </c:pt>
                <c:pt idx="4">
                  <c:v>5.61</c:v>
                </c:pt>
              </c:numCache>
            </c:numRef>
          </c:val>
          <c:smooth val="0"/>
          <c:extLst>
            <c:ext xmlns:c16="http://schemas.microsoft.com/office/drawing/2014/chart" uri="{C3380CC4-5D6E-409C-BE32-E72D297353CC}">
              <c16:uniqueId val="{00000001-6BEA-4A5F-8206-BADD569B97A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51.2</c:v>
                </c:pt>
                <c:pt idx="1">
                  <c:v>64.7</c:v>
                </c:pt>
                <c:pt idx="2">
                  <c:v>71.13</c:v>
                </c:pt>
                <c:pt idx="3">
                  <c:v>65.44</c:v>
                </c:pt>
                <c:pt idx="4">
                  <c:v>60</c:v>
                </c:pt>
              </c:numCache>
            </c:numRef>
          </c:val>
          <c:extLst>
            <c:ext xmlns:c16="http://schemas.microsoft.com/office/drawing/2014/chart" uri="{C3380CC4-5D6E-409C-BE32-E72D297353CC}">
              <c16:uniqueId val="{00000000-CE50-4BCD-B2C6-491105FB4D7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46.82</c:v>
                </c:pt>
                <c:pt idx="1">
                  <c:v>47.61</c:v>
                </c:pt>
                <c:pt idx="2">
                  <c:v>68.53</c:v>
                </c:pt>
                <c:pt idx="3">
                  <c:v>69.180000000000007</c:v>
                </c:pt>
                <c:pt idx="4">
                  <c:v>76.319999999999993</c:v>
                </c:pt>
              </c:numCache>
            </c:numRef>
          </c:val>
          <c:smooth val="0"/>
          <c:extLst>
            <c:ext xmlns:c16="http://schemas.microsoft.com/office/drawing/2014/chart" uri="{C3380CC4-5D6E-409C-BE32-E72D297353CC}">
              <c16:uniqueId val="{00000001-CE50-4BCD-B2C6-491105FB4D7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631.05999999999995</c:v>
                </c:pt>
                <c:pt idx="1">
                  <c:v>848.59</c:v>
                </c:pt>
                <c:pt idx="2">
                  <c:v>371.43</c:v>
                </c:pt>
                <c:pt idx="3">
                  <c:v>795.63</c:v>
                </c:pt>
                <c:pt idx="4">
                  <c:v>901.36</c:v>
                </c:pt>
              </c:numCache>
            </c:numRef>
          </c:val>
          <c:extLst>
            <c:ext xmlns:c16="http://schemas.microsoft.com/office/drawing/2014/chart" uri="{C3380CC4-5D6E-409C-BE32-E72D297353CC}">
              <c16:uniqueId val="{00000000-5804-46C5-91B2-3CA20F7954D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1028.05</c:v>
                </c:pt>
                <c:pt idx="1">
                  <c:v>1092.22</c:v>
                </c:pt>
                <c:pt idx="2">
                  <c:v>825.1</c:v>
                </c:pt>
                <c:pt idx="3">
                  <c:v>789.87</c:v>
                </c:pt>
                <c:pt idx="4">
                  <c:v>749.43</c:v>
                </c:pt>
              </c:numCache>
            </c:numRef>
          </c:val>
          <c:smooth val="0"/>
          <c:extLst>
            <c:ext xmlns:c16="http://schemas.microsoft.com/office/drawing/2014/chart" uri="{C3380CC4-5D6E-409C-BE32-E72D297353CC}">
              <c16:uniqueId val="{00000001-5804-46C5-91B2-3CA20F7954D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99.69</c:v>
                </c:pt>
                <c:pt idx="1">
                  <c:v>99.65</c:v>
                </c:pt>
                <c:pt idx="2">
                  <c:v>96.27</c:v>
                </c:pt>
                <c:pt idx="3">
                  <c:v>100.21</c:v>
                </c:pt>
                <c:pt idx="4">
                  <c:v>100.48</c:v>
                </c:pt>
              </c:numCache>
            </c:numRef>
          </c:val>
          <c:extLst>
            <c:ext xmlns:c16="http://schemas.microsoft.com/office/drawing/2014/chart" uri="{C3380CC4-5D6E-409C-BE32-E72D297353CC}">
              <c16:uniqueId val="{00000000-322B-4EFB-8E61-6999A64F05A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94.73</c:v>
                </c:pt>
                <c:pt idx="1">
                  <c:v>97.53</c:v>
                </c:pt>
                <c:pt idx="2">
                  <c:v>97.07</c:v>
                </c:pt>
                <c:pt idx="3">
                  <c:v>98.06</c:v>
                </c:pt>
                <c:pt idx="4">
                  <c:v>98.46</c:v>
                </c:pt>
              </c:numCache>
            </c:numRef>
          </c:val>
          <c:smooth val="0"/>
          <c:extLst>
            <c:ext xmlns:c16="http://schemas.microsoft.com/office/drawing/2014/chart" uri="{C3380CC4-5D6E-409C-BE32-E72D297353CC}">
              <c16:uniqueId val="{00000001-322B-4EFB-8E61-6999A64F05A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156.55000000000001</c:v>
                </c:pt>
                <c:pt idx="1">
                  <c:v>156.25</c:v>
                </c:pt>
                <c:pt idx="2">
                  <c:v>161.96</c:v>
                </c:pt>
                <c:pt idx="3">
                  <c:v>175.93</c:v>
                </c:pt>
                <c:pt idx="4">
                  <c:v>179.87</c:v>
                </c:pt>
              </c:numCache>
            </c:numRef>
          </c:val>
          <c:extLst>
            <c:ext xmlns:c16="http://schemas.microsoft.com/office/drawing/2014/chart" uri="{C3380CC4-5D6E-409C-BE32-E72D297353CC}">
              <c16:uniqueId val="{00000000-3C3A-4DF4-84B8-F1B0740B594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160.91</c:v>
                </c:pt>
                <c:pt idx="1">
                  <c:v>155.83000000000001</c:v>
                </c:pt>
                <c:pt idx="2">
                  <c:v>157.81</c:v>
                </c:pt>
                <c:pt idx="3">
                  <c:v>157.37</c:v>
                </c:pt>
                <c:pt idx="4">
                  <c:v>157.44999999999999</c:v>
                </c:pt>
              </c:numCache>
            </c:numRef>
          </c:val>
          <c:smooth val="0"/>
          <c:extLst>
            <c:ext xmlns:c16="http://schemas.microsoft.com/office/drawing/2014/chart" uri="{C3380CC4-5D6E-409C-BE32-E72D297353CC}">
              <c16:uniqueId val="{00000001-3C3A-4DF4-84B8-F1B0740B594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91.91</c:v>
                </c:pt>
                <c:pt idx="1">
                  <c:v>91.4</c:v>
                </c:pt>
                <c:pt idx="2">
                  <c:v>82.73</c:v>
                </c:pt>
                <c:pt idx="3">
                  <c:v>77.72</c:v>
                </c:pt>
                <c:pt idx="4">
                  <c:v>83.05</c:v>
                </c:pt>
              </c:numCache>
            </c:numRef>
          </c:val>
          <c:extLst>
            <c:ext xmlns:c16="http://schemas.microsoft.com/office/drawing/2014/chart" uri="{C3380CC4-5D6E-409C-BE32-E72D297353CC}">
              <c16:uniqueId val="{00000000-B662-4C79-AA8D-96B49023F67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61.4</c:v>
                </c:pt>
                <c:pt idx="1">
                  <c:v>61.51</c:v>
                </c:pt>
                <c:pt idx="2">
                  <c:v>64.92</c:v>
                </c:pt>
                <c:pt idx="3">
                  <c:v>64.14</c:v>
                </c:pt>
                <c:pt idx="4">
                  <c:v>63.71</c:v>
                </c:pt>
              </c:numCache>
            </c:numRef>
          </c:val>
          <c:smooth val="0"/>
          <c:extLst>
            <c:ext xmlns:c16="http://schemas.microsoft.com/office/drawing/2014/chart" uri="{C3380CC4-5D6E-409C-BE32-E72D297353CC}">
              <c16:uniqueId val="{00000001-B662-4C79-AA8D-96B49023F67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89.52</c:v>
                </c:pt>
                <c:pt idx="1">
                  <c:v>90.52</c:v>
                </c:pt>
                <c:pt idx="2">
                  <c:v>91.77</c:v>
                </c:pt>
                <c:pt idx="3">
                  <c:v>92.17</c:v>
                </c:pt>
                <c:pt idx="4">
                  <c:v>91.9</c:v>
                </c:pt>
              </c:numCache>
            </c:numRef>
          </c:val>
          <c:extLst>
            <c:ext xmlns:c16="http://schemas.microsoft.com/office/drawing/2014/chart" uri="{C3380CC4-5D6E-409C-BE32-E72D297353CC}">
              <c16:uniqueId val="{00000000-41CB-4FD2-8FAD-F455AC29E98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86.28</c:v>
                </c:pt>
                <c:pt idx="1">
                  <c:v>85.82</c:v>
                </c:pt>
                <c:pt idx="2">
                  <c:v>92.88</c:v>
                </c:pt>
                <c:pt idx="3">
                  <c:v>92.9</c:v>
                </c:pt>
                <c:pt idx="4">
                  <c:v>92.89</c:v>
                </c:pt>
              </c:numCache>
            </c:numRef>
          </c:val>
          <c:smooth val="0"/>
          <c:extLst>
            <c:ext xmlns:c16="http://schemas.microsoft.com/office/drawing/2014/chart" uri="{C3380CC4-5D6E-409C-BE32-E72D297353CC}">
              <c16:uniqueId val="{00000001-41CB-4FD2-8FAD-F455AC29E98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【105.91】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【3.03】</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【78.43】</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【630.82】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【95.91】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【58.94】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【138.75】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【97.81】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【41.09】</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【8.68】</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4" workbookViewId="0">
      <selection activeCell="A16" sqref="A16"/>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0" t="s">
        <v>2</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row>
    <row r="3" spans="1:78" ht="9.75" customHeight="1" x14ac:dyDescent="0.15">
      <c r="A3" s="2"/>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row>
    <row r="4" spans="1:78" ht="9.75" customHeight="1" x14ac:dyDescent="0.15">
      <c r="A4" s="2"/>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8" t="str">
        <f>データ!H6</f>
        <v>茨城県　笠間市</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29" t="s">
        <v>10</v>
      </c>
      <c r="C7" s="29"/>
      <c r="D7" s="29"/>
      <c r="E7" s="29"/>
      <c r="F7" s="29"/>
      <c r="G7" s="29"/>
      <c r="H7" s="29"/>
      <c r="I7" s="29" t="s">
        <v>15</v>
      </c>
      <c r="J7" s="29"/>
      <c r="K7" s="29"/>
      <c r="L7" s="29"/>
      <c r="M7" s="29"/>
      <c r="N7" s="29"/>
      <c r="O7" s="29"/>
      <c r="P7" s="29" t="s">
        <v>9</v>
      </c>
      <c r="Q7" s="29"/>
      <c r="R7" s="29"/>
      <c r="S7" s="29"/>
      <c r="T7" s="29"/>
      <c r="U7" s="29"/>
      <c r="V7" s="29"/>
      <c r="W7" s="29" t="s">
        <v>5</v>
      </c>
      <c r="X7" s="29"/>
      <c r="Y7" s="29"/>
      <c r="Z7" s="29"/>
      <c r="AA7" s="29"/>
      <c r="AB7" s="29"/>
      <c r="AC7" s="29"/>
      <c r="AD7" s="29" t="s">
        <v>8</v>
      </c>
      <c r="AE7" s="29"/>
      <c r="AF7" s="29"/>
      <c r="AG7" s="29"/>
      <c r="AH7" s="29"/>
      <c r="AI7" s="29"/>
      <c r="AJ7" s="29"/>
      <c r="AK7" s="3"/>
      <c r="AL7" s="29" t="s">
        <v>17</v>
      </c>
      <c r="AM7" s="29"/>
      <c r="AN7" s="29"/>
      <c r="AO7" s="29"/>
      <c r="AP7" s="29"/>
      <c r="AQ7" s="29"/>
      <c r="AR7" s="29"/>
      <c r="AS7" s="29"/>
      <c r="AT7" s="29" t="s">
        <v>11</v>
      </c>
      <c r="AU7" s="29"/>
      <c r="AV7" s="29"/>
      <c r="AW7" s="29"/>
      <c r="AX7" s="29"/>
      <c r="AY7" s="29"/>
      <c r="AZ7" s="29"/>
      <c r="BA7" s="29"/>
      <c r="BB7" s="29" t="s">
        <v>18</v>
      </c>
      <c r="BC7" s="29"/>
      <c r="BD7" s="29"/>
      <c r="BE7" s="29"/>
      <c r="BF7" s="29"/>
      <c r="BG7" s="29"/>
      <c r="BH7" s="29"/>
      <c r="BI7" s="29"/>
      <c r="BJ7" s="3"/>
      <c r="BK7" s="3"/>
      <c r="BL7" s="30" t="s">
        <v>19</v>
      </c>
      <c r="BM7" s="31"/>
      <c r="BN7" s="31"/>
      <c r="BO7" s="31"/>
      <c r="BP7" s="31"/>
      <c r="BQ7" s="31"/>
      <c r="BR7" s="31"/>
      <c r="BS7" s="31"/>
      <c r="BT7" s="31"/>
      <c r="BU7" s="31"/>
      <c r="BV7" s="31"/>
      <c r="BW7" s="31"/>
      <c r="BX7" s="31"/>
      <c r="BY7" s="32"/>
    </row>
    <row r="8" spans="1:78" ht="18.75" customHeight="1" x14ac:dyDescent="0.15">
      <c r="A8" s="2"/>
      <c r="B8" s="33" t="str">
        <f>データ!I6</f>
        <v>法適用</v>
      </c>
      <c r="C8" s="33"/>
      <c r="D8" s="33"/>
      <c r="E8" s="33"/>
      <c r="F8" s="33"/>
      <c r="G8" s="33"/>
      <c r="H8" s="33"/>
      <c r="I8" s="33" t="str">
        <f>データ!J6</f>
        <v>下水道事業</v>
      </c>
      <c r="J8" s="33"/>
      <c r="K8" s="33"/>
      <c r="L8" s="33"/>
      <c r="M8" s="33"/>
      <c r="N8" s="33"/>
      <c r="O8" s="33"/>
      <c r="P8" s="33" t="str">
        <f>データ!K6</f>
        <v>公共下水道</v>
      </c>
      <c r="Q8" s="33"/>
      <c r="R8" s="33"/>
      <c r="S8" s="33"/>
      <c r="T8" s="33"/>
      <c r="U8" s="33"/>
      <c r="V8" s="33"/>
      <c r="W8" s="33" t="str">
        <f>データ!L6</f>
        <v>Bd1</v>
      </c>
      <c r="X8" s="33"/>
      <c r="Y8" s="33"/>
      <c r="Z8" s="33"/>
      <c r="AA8" s="33"/>
      <c r="AB8" s="33"/>
      <c r="AC8" s="33"/>
      <c r="AD8" s="34" t="str">
        <f>データ!$M$6</f>
        <v>非設置</v>
      </c>
      <c r="AE8" s="34"/>
      <c r="AF8" s="34"/>
      <c r="AG8" s="34"/>
      <c r="AH8" s="34"/>
      <c r="AI8" s="34"/>
      <c r="AJ8" s="34"/>
      <c r="AK8" s="3"/>
      <c r="AL8" s="35">
        <f>データ!S6</f>
        <v>73183</v>
      </c>
      <c r="AM8" s="35"/>
      <c r="AN8" s="35"/>
      <c r="AO8" s="35"/>
      <c r="AP8" s="35"/>
      <c r="AQ8" s="35"/>
      <c r="AR8" s="35"/>
      <c r="AS8" s="35"/>
      <c r="AT8" s="36">
        <f>データ!T6</f>
        <v>240.4</v>
      </c>
      <c r="AU8" s="36"/>
      <c r="AV8" s="36"/>
      <c r="AW8" s="36"/>
      <c r="AX8" s="36"/>
      <c r="AY8" s="36"/>
      <c r="AZ8" s="36"/>
      <c r="BA8" s="36"/>
      <c r="BB8" s="36">
        <f>データ!U6</f>
        <v>304.42</v>
      </c>
      <c r="BC8" s="36"/>
      <c r="BD8" s="36"/>
      <c r="BE8" s="36"/>
      <c r="BF8" s="36"/>
      <c r="BG8" s="36"/>
      <c r="BH8" s="36"/>
      <c r="BI8" s="36"/>
      <c r="BJ8" s="3"/>
      <c r="BK8" s="3"/>
      <c r="BL8" s="37" t="s">
        <v>16</v>
      </c>
      <c r="BM8" s="38"/>
      <c r="BN8" s="39" t="s">
        <v>21</v>
      </c>
      <c r="BO8" s="39"/>
      <c r="BP8" s="39"/>
      <c r="BQ8" s="39"/>
      <c r="BR8" s="39"/>
      <c r="BS8" s="39"/>
      <c r="BT8" s="39"/>
      <c r="BU8" s="39"/>
      <c r="BV8" s="39"/>
      <c r="BW8" s="39"/>
      <c r="BX8" s="39"/>
      <c r="BY8" s="40"/>
    </row>
    <row r="9" spans="1:78" ht="18.75" customHeight="1" x14ac:dyDescent="0.15">
      <c r="A9" s="2"/>
      <c r="B9" s="29" t="s">
        <v>22</v>
      </c>
      <c r="C9" s="29"/>
      <c r="D9" s="29"/>
      <c r="E9" s="29"/>
      <c r="F9" s="29"/>
      <c r="G9" s="29"/>
      <c r="H9" s="29"/>
      <c r="I9" s="29" t="s">
        <v>24</v>
      </c>
      <c r="J9" s="29"/>
      <c r="K9" s="29"/>
      <c r="L9" s="29"/>
      <c r="M9" s="29"/>
      <c r="N9" s="29"/>
      <c r="O9" s="29"/>
      <c r="P9" s="29" t="s">
        <v>25</v>
      </c>
      <c r="Q9" s="29"/>
      <c r="R9" s="29"/>
      <c r="S9" s="29"/>
      <c r="T9" s="29"/>
      <c r="U9" s="29"/>
      <c r="V9" s="29"/>
      <c r="W9" s="29" t="s">
        <v>28</v>
      </c>
      <c r="X9" s="29"/>
      <c r="Y9" s="29"/>
      <c r="Z9" s="29"/>
      <c r="AA9" s="29"/>
      <c r="AB9" s="29"/>
      <c r="AC9" s="29"/>
      <c r="AD9" s="29" t="s">
        <v>23</v>
      </c>
      <c r="AE9" s="29"/>
      <c r="AF9" s="29"/>
      <c r="AG9" s="29"/>
      <c r="AH9" s="29"/>
      <c r="AI9" s="29"/>
      <c r="AJ9" s="29"/>
      <c r="AK9" s="3"/>
      <c r="AL9" s="29" t="s">
        <v>30</v>
      </c>
      <c r="AM9" s="29"/>
      <c r="AN9" s="29"/>
      <c r="AO9" s="29"/>
      <c r="AP9" s="29"/>
      <c r="AQ9" s="29"/>
      <c r="AR9" s="29"/>
      <c r="AS9" s="29"/>
      <c r="AT9" s="29" t="s">
        <v>31</v>
      </c>
      <c r="AU9" s="29"/>
      <c r="AV9" s="29"/>
      <c r="AW9" s="29"/>
      <c r="AX9" s="29"/>
      <c r="AY9" s="29"/>
      <c r="AZ9" s="29"/>
      <c r="BA9" s="29"/>
      <c r="BB9" s="29" t="s">
        <v>3</v>
      </c>
      <c r="BC9" s="29"/>
      <c r="BD9" s="29"/>
      <c r="BE9" s="29"/>
      <c r="BF9" s="29"/>
      <c r="BG9" s="29"/>
      <c r="BH9" s="29"/>
      <c r="BI9" s="29"/>
      <c r="BJ9" s="3"/>
      <c r="BK9" s="3"/>
      <c r="BL9" s="41" t="s">
        <v>32</v>
      </c>
      <c r="BM9" s="42"/>
      <c r="BN9" s="43" t="s">
        <v>33</v>
      </c>
      <c r="BO9" s="43"/>
      <c r="BP9" s="43"/>
      <c r="BQ9" s="43"/>
      <c r="BR9" s="43"/>
      <c r="BS9" s="43"/>
      <c r="BT9" s="43"/>
      <c r="BU9" s="43"/>
      <c r="BV9" s="43"/>
      <c r="BW9" s="43"/>
      <c r="BX9" s="43"/>
      <c r="BY9" s="44"/>
    </row>
    <row r="10" spans="1:78" ht="18.75" customHeight="1" x14ac:dyDescent="0.15">
      <c r="A10" s="2"/>
      <c r="B10" s="36" t="str">
        <f>データ!N6</f>
        <v>-</v>
      </c>
      <c r="C10" s="36"/>
      <c r="D10" s="36"/>
      <c r="E10" s="36"/>
      <c r="F10" s="36"/>
      <c r="G10" s="36"/>
      <c r="H10" s="36"/>
      <c r="I10" s="36">
        <f>データ!O6</f>
        <v>55.5</v>
      </c>
      <c r="J10" s="36"/>
      <c r="K10" s="36"/>
      <c r="L10" s="36"/>
      <c r="M10" s="36"/>
      <c r="N10" s="36"/>
      <c r="O10" s="36"/>
      <c r="P10" s="36">
        <f>データ!P6</f>
        <v>47.98</v>
      </c>
      <c r="Q10" s="36"/>
      <c r="R10" s="36"/>
      <c r="S10" s="36"/>
      <c r="T10" s="36"/>
      <c r="U10" s="36"/>
      <c r="V10" s="36"/>
      <c r="W10" s="36">
        <f>データ!Q6</f>
        <v>60.47</v>
      </c>
      <c r="X10" s="36"/>
      <c r="Y10" s="36"/>
      <c r="Z10" s="36"/>
      <c r="AA10" s="36"/>
      <c r="AB10" s="36"/>
      <c r="AC10" s="36"/>
      <c r="AD10" s="35">
        <f>データ!R6</f>
        <v>3542</v>
      </c>
      <c r="AE10" s="35"/>
      <c r="AF10" s="35"/>
      <c r="AG10" s="35"/>
      <c r="AH10" s="35"/>
      <c r="AI10" s="35"/>
      <c r="AJ10" s="35"/>
      <c r="AK10" s="2"/>
      <c r="AL10" s="35">
        <f>データ!V6</f>
        <v>34985</v>
      </c>
      <c r="AM10" s="35"/>
      <c r="AN10" s="35"/>
      <c r="AO10" s="35"/>
      <c r="AP10" s="35"/>
      <c r="AQ10" s="35"/>
      <c r="AR10" s="35"/>
      <c r="AS10" s="35"/>
      <c r="AT10" s="36">
        <f>データ!W6</f>
        <v>15.19</v>
      </c>
      <c r="AU10" s="36"/>
      <c r="AV10" s="36"/>
      <c r="AW10" s="36"/>
      <c r="AX10" s="36"/>
      <c r="AY10" s="36"/>
      <c r="AZ10" s="36"/>
      <c r="BA10" s="36"/>
      <c r="BB10" s="36">
        <f>データ!X6</f>
        <v>2303.16</v>
      </c>
      <c r="BC10" s="36"/>
      <c r="BD10" s="36"/>
      <c r="BE10" s="36"/>
      <c r="BF10" s="36"/>
      <c r="BG10" s="36"/>
      <c r="BH10" s="36"/>
      <c r="BI10" s="36"/>
      <c r="BJ10" s="2"/>
      <c r="BK10" s="2"/>
      <c r="BL10" s="45" t="s">
        <v>35</v>
      </c>
      <c r="BM10" s="46"/>
      <c r="BN10" s="47" t="s">
        <v>36</v>
      </c>
      <c r="BO10" s="47"/>
      <c r="BP10" s="47"/>
      <c r="BQ10" s="47"/>
      <c r="BR10" s="47"/>
      <c r="BS10" s="47"/>
      <c r="BT10" s="47"/>
      <c r="BU10" s="47"/>
      <c r="BV10" s="47"/>
      <c r="BW10" s="47"/>
      <c r="BX10" s="47"/>
      <c r="BY10" s="4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38</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27</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59" t="s">
        <v>39</v>
      </c>
      <c r="BM14" s="60"/>
      <c r="BN14" s="60"/>
      <c r="BO14" s="60"/>
      <c r="BP14" s="60"/>
      <c r="BQ14" s="60"/>
      <c r="BR14" s="60"/>
      <c r="BS14" s="60"/>
      <c r="BT14" s="60"/>
      <c r="BU14" s="60"/>
      <c r="BV14" s="60"/>
      <c r="BW14" s="60"/>
      <c r="BX14" s="60"/>
      <c r="BY14" s="60"/>
      <c r="BZ14" s="61"/>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62"/>
      <c r="BM15" s="63"/>
      <c r="BN15" s="63"/>
      <c r="BO15" s="63"/>
      <c r="BP15" s="63"/>
      <c r="BQ15" s="63"/>
      <c r="BR15" s="63"/>
      <c r="BS15" s="63"/>
      <c r="BT15" s="63"/>
      <c r="BU15" s="63"/>
      <c r="BV15" s="63"/>
      <c r="BW15" s="63"/>
      <c r="BX15" s="63"/>
      <c r="BY15" s="63"/>
      <c r="BZ15" s="6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5" t="s">
        <v>67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9" t="s">
        <v>40</v>
      </c>
      <c r="BM45" s="60"/>
      <c r="BN45" s="60"/>
      <c r="BO45" s="60"/>
      <c r="BP45" s="60"/>
      <c r="BQ45" s="60"/>
      <c r="BR45" s="60"/>
      <c r="BS45" s="60"/>
      <c r="BT45" s="60"/>
      <c r="BU45" s="60"/>
      <c r="BV45" s="60"/>
      <c r="BW45" s="60"/>
      <c r="BX45" s="60"/>
      <c r="BY45" s="60"/>
      <c r="BZ45" s="6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2"/>
      <c r="BM46" s="63"/>
      <c r="BN46" s="63"/>
      <c r="BO46" s="63"/>
      <c r="BP46" s="63"/>
      <c r="BQ46" s="63"/>
      <c r="BR46" s="63"/>
      <c r="BS46" s="63"/>
      <c r="BT46" s="63"/>
      <c r="BU46" s="63"/>
      <c r="BV46" s="63"/>
      <c r="BW46" s="63"/>
      <c r="BX46" s="63"/>
      <c r="BY46" s="63"/>
      <c r="BZ46" s="6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5" t="s">
        <v>112</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5"/>
      <c r="BM58" s="66"/>
      <c r="BN58" s="66"/>
      <c r="BO58" s="66"/>
      <c r="BP58" s="66"/>
      <c r="BQ58" s="66"/>
      <c r="BR58" s="66"/>
      <c r="BS58" s="66"/>
      <c r="BT58" s="66"/>
      <c r="BU58" s="66"/>
      <c r="BV58" s="66"/>
      <c r="BW58" s="66"/>
      <c r="BX58" s="66"/>
      <c r="BY58" s="66"/>
      <c r="BZ58" s="67"/>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5"/>
      <c r="BM59" s="66"/>
      <c r="BN59" s="66"/>
      <c r="BO59" s="66"/>
      <c r="BP59" s="66"/>
      <c r="BQ59" s="66"/>
      <c r="BR59" s="66"/>
      <c r="BS59" s="66"/>
      <c r="BT59" s="66"/>
      <c r="BU59" s="66"/>
      <c r="BV59" s="66"/>
      <c r="BW59" s="66"/>
      <c r="BX59" s="66"/>
      <c r="BY59" s="66"/>
      <c r="BZ59" s="67"/>
    </row>
    <row r="60" spans="1:78" ht="13.5" customHeight="1" x14ac:dyDescent="0.15">
      <c r="A60" s="2"/>
      <c r="B60" s="56" t="s">
        <v>12</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65"/>
      <c r="BM60" s="66"/>
      <c r="BN60" s="66"/>
      <c r="BO60" s="66"/>
      <c r="BP60" s="66"/>
      <c r="BQ60" s="66"/>
      <c r="BR60" s="66"/>
      <c r="BS60" s="66"/>
      <c r="BT60" s="66"/>
      <c r="BU60" s="66"/>
      <c r="BV60" s="66"/>
      <c r="BW60" s="66"/>
      <c r="BX60" s="66"/>
      <c r="BY60" s="66"/>
      <c r="BZ60" s="67"/>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9" t="s">
        <v>13</v>
      </c>
      <c r="BM64" s="60"/>
      <c r="BN64" s="60"/>
      <c r="BO64" s="60"/>
      <c r="BP64" s="60"/>
      <c r="BQ64" s="60"/>
      <c r="BR64" s="60"/>
      <c r="BS64" s="60"/>
      <c r="BT64" s="60"/>
      <c r="BU64" s="60"/>
      <c r="BV64" s="60"/>
      <c r="BW64" s="60"/>
      <c r="BX64" s="60"/>
      <c r="BY64" s="60"/>
      <c r="BZ64" s="6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2"/>
      <c r="BM65" s="63"/>
      <c r="BN65" s="63"/>
      <c r="BO65" s="63"/>
      <c r="BP65" s="63"/>
      <c r="BQ65" s="63"/>
      <c r="BR65" s="63"/>
      <c r="BS65" s="63"/>
      <c r="BT65" s="63"/>
      <c r="BU65" s="63"/>
      <c r="BV65" s="63"/>
      <c r="BW65" s="63"/>
      <c r="BX65" s="63"/>
      <c r="BY65" s="63"/>
      <c r="BZ65" s="6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5" t="s">
        <v>113</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5"/>
      <c r="BM80" s="66"/>
      <c r="BN80" s="66"/>
      <c r="BO80" s="66"/>
      <c r="BP80" s="66"/>
      <c r="BQ80" s="66"/>
      <c r="BR80" s="66"/>
      <c r="BS80" s="66"/>
      <c r="BT80" s="66"/>
      <c r="BU80" s="66"/>
      <c r="BV80" s="66"/>
      <c r="BW80" s="66"/>
      <c r="BX80" s="66"/>
      <c r="BY80" s="66"/>
      <c r="BZ80" s="67"/>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5"/>
      <c r="BM81" s="66"/>
      <c r="BN81" s="66"/>
      <c r="BO81" s="66"/>
      <c r="BP81" s="66"/>
      <c r="BQ81" s="66"/>
      <c r="BR81" s="66"/>
      <c r="BS81" s="66"/>
      <c r="BT81" s="66"/>
      <c r="BU81" s="66"/>
      <c r="BV81" s="66"/>
      <c r="BW81" s="66"/>
      <c r="BX81" s="66"/>
      <c r="BY81" s="66"/>
      <c r="BZ81" s="67"/>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8"/>
      <c r="BM82" s="69"/>
      <c r="BN82" s="69"/>
      <c r="BO82" s="69"/>
      <c r="BP82" s="69"/>
      <c r="BQ82" s="69"/>
      <c r="BR82" s="69"/>
      <c r="BS82" s="69"/>
      <c r="BT82" s="69"/>
      <c r="BU82" s="69"/>
      <c r="BV82" s="69"/>
      <c r="BW82" s="69"/>
      <c r="BX82" s="69"/>
      <c r="BY82" s="69"/>
      <c r="BZ82" s="70"/>
    </row>
    <row r="83" spans="1:78" x14ac:dyDescent="0.15">
      <c r="C83" s="49" t="s">
        <v>42</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15">
      <c r="B84" s="6" t="s">
        <v>43</v>
      </c>
      <c r="C84" s="6"/>
      <c r="D84" s="6"/>
      <c r="E84" s="6" t="s">
        <v>44</v>
      </c>
      <c r="F84" s="6" t="s">
        <v>46</v>
      </c>
      <c r="G84" s="6" t="s">
        <v>47</v>
      </c>
      <c r="H84" s="6" t="s">
        <v>41</v>
      </c>
      <c r="I84" s="6" t="s">
        <v>14</v>
      </c>
      <c r="J84" s="6" t="s">
        <v>48</v>
      </c>
      <c r="K84" s="6" t="s">
        <v>49</v>
      </c>
      <c r="L84" s="6" t="s">
        <v>1</v>
      </c>
      <c r="M84" s="6" t="s">
        <v>34</v>
      </c>
      <c r="N84" s="6" t="s">
        <v>50</v>
      </c>
      <c r="O84" s="6" t="s">
        <v>52</v>
      </c>
    </row>
    <row r="85" spans="1:78" hidden="1" x14ac:dyDescent="0.15">
      <c r="B85" s="6"/>
      <c r="C85" s="6"/>
      <c r="D85" s="6"/>
      <c r="E85" s="6" t="str">
        <f>データ!AI6</f>
        <v>【105.91】</v>
      </c>
      <c r="F85" s="6" t="str">
        <f>データ!AT6</f>
        <v>【3.03】</v>
      </c>
      <c r="G85" s="6" t="str">
        <f>データ!BE6</f>
        <v>【78.43】</v>
      </c>
      <c r="H85" s="6" t="str">
        <f>データ!BP6</f>
        <v>【630.82】</v>
      </c>
      <c r="I85" s="6" t="str">
        <f>データ!CA6</f>
        <v>【97.81】</v>
      </c>
      <c r="J85" s="6" t="str">
        <f>データ!CL6</f>
        <v>【138.75】</v>
      </c>
      <c r="K85" s="6" t="str">
        <f>データ!CW6</f>
        <v>【58.94】</v>
      </c>
      <c r="L85" s="6" t="str">
        <f>データ!DH6</f>
        <v>【95.91】</v>
      </c>
      <c r="M85" s="6" t="str">
        <f>データ!DS6</f>
        <v>【41.09】</v>
      </c>
      <c r="N85" s="6" t="str">
        <f>データ!ED6</f>
        <v>【8.68】</v>
      </c>
      <c r="O85" s="6" t="str">
        <f>データ!EO6</f>
        <v>【0.22】</v>
      </c>
    </row>
  </sheetData>
  <sheetProtection algorithmName="SHA-512" hashValue="k+A152tAs0S0+fx8GUtEF9MzCpYMkbZ82oGCuACmwmBodh9dJjC5emLX1HAiQwjC8uXTKU3qbXthhjhmRAQ7mA==" saltValue="RkYaI5cwVWezHTseMYbSqg=="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2"/>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54</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8" x14ac:dyDescent="0.15">
      <c r="A2" s="14" t="s">
        <v>55</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20</v>
      </c>
      <c r="B3" s="16" t="s">
        <v>0</v>
      </c>
      <c r="C3" s="16" t="s">
        <v>57</v>
      </c>
      <c r="D3" s="16" t="s">
        <v>58</v>
      </c>
      <c r="E3" s="16" t="s">
        <v>7</v>
      </c>
      <c r="F3" s="16" t="s">
        <v>6</v>
      </c>
      <c r="G3" s="16" t="s">
        <v>26</v>
      </c>
      <c r="H3" s="73" t="s">
        <v>59</v>
      </c>
      <c r="I3" s="74"/>
      <c r="J3" s="74"/>
      <c r="K3" s="74"/>
      <c r="L3" s="74"/>
      <c r="M3" s="74"/>
      <c r="N3" s="74"/>
      <c r="O3" s="74"/>
      <c r="P3" s="74"/>
      <c r="Q3" s="74"/>
      <c r="R3" s="74"/>
      <c r="S3" s="74"/>
      <c r="T3" s="74"/>
      <c r="U3" s="74"/>
      <c r="V3" s="74"/>
      <c r="W3" s="74"/>
      <c r="X3" s="75"/>
      <c r="Y3" s="71"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12</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60</v>
      </c>
      <c r="B4" s="17"/>
      <c r="C4" s="17"/>
      <c r="D4" s="17"/>
      <c r="E4" s="17"/>
      <c r="F4" s="17"/>
      <c r="G4" s="17"/>
      <c r="H4" s="76"/>
      <c r="I4" s="77"/>
      <c r="J4" s="77"/>
      <c r="K4" s="77"/>
      <c r="L4" s="77"/>
      <c r="M4" s="77"/>
      <c r="N4" s="77"/>
      <c r="O4" s="77"/>
      <c r="P4" s="77"/>
      <c r="Q4" s="77"/>
      <c r="R4" s="77"/>
      <c r="S4" s="77"/>
      <c r="T4" s="77"/>
      <c r="U4" s="77"/>
      <c r="V4" s="77"/>
      <c r="W4" s="77"/>
      <c r="X4" s="78"/>
      <c r="Y4" s="72" t="s">
        <v>51</v>
      </c>
      <c r="Z4" s="72"/>
      <c r="AA4" s="72"/>
      <c r="AB4" s="72"/>
      <c r="AC4" s="72"/>
      <c r="AD4" s="72"/>
      <c r="AE4" s="72"/>
      <c r="AF4" s="72"/>
      <c r="AG4" s="72"/>
      <c r="AH4" s="72"/>
      <c r="AI4" s="72"/>
      <c r="AJ4" s="72" t="s">
        <v>45</v>
      </c>
      <c r="AK4" s="72"/>
      <c r="AL4" s="72"/>
      <c r="AM4" s="72"/>
      <c r="AN4" s="72"/>
      <c r="AO4" s="72"/>
      <c r="AP4" s="72"/>
      <c r="AQ4" s="72"/>
      <c r="AR4" s="72"/>
      <c r="AS4" s="72"/>
      <c r="AT4" s="72"/>
      <c r="AU4" s="72" t="s">
        <v>29</v>
      </c>
      <c r="AV4" s="72"/>
      <c r="AW4" s="72"/>
      <c r="AX4" s="72"/>
      <c r="AY4" s="72"/>
      <c r="AZ4" s="72"/>
      <c r="BA4" s="72"/>
      <c r="BB4" s="72"/>
      <c r="BC4" s="72"/>
      <c r="BD4" s="72"/>
      <c r="BE4" s="72"/>
      <c r="BF4" s="72" t="s">
        <v>61</v>
      </c>
      <c r="BG4" s="72"/>
      <c r="BH4" s="72"/>
      <c r="BI4" s="72"/>
      <c r="BJ4" s="72"/>
      <c r="BK4" s="72"/>
      <c r="BL4" s="72"/>
      <c r="BM4" s="72"/>
      <c r="BN4" s="72"/>
      <c r="BO4" s="72"/>
      <c r="BP4" s="72"/>
      <c r="BQ4" s="72" t="s">
        <v>4</v>
      </c>
      <c r="BR4" s="72"/>
      <c r="BS4" s="72"/>
      <c r="BT4" s="72"/>
      <c r="BU4" s="72"/>
      <c r="BV4" s="72"/>
      <c r="BW4" s="72"/>
      <c r="BX4" s="72"/>
      <c r="BY4" s="72"/>
      <c r="BZ4" s="72"/>
      <c r="CA4" s="72"/>
      <c r="CB4" s="72" t="s">
        <v>62</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68</v>
      </c>
      <c r="DJ4" s="72"/>
      <c r="DK4" s="72"/>
      <c r="DL4" s="72"/>
      <c r="DM4" s="72"/>
      <c r="DN4" s="72"/>
      <c r="DO4" s="72"/>
      <c r="DP4" s="72"/>
      <c r="DQ4" s="72"/>
      <c r="DR4" s="72"/>
      <c r="DS4" s="72"/>
      <c r="DT4" s="72" t="s">
        <v>37</v>
      </c>
      <c r="DU4" s="72"/>
      <c r="DV4" s="72"/>
      <c r="DW4" s="72"/>
      <c r="DX4" s="72"/>
      <c r="DY4" s="72"/>
      <c r="DZ4" s="72"/>
      <c r="EA4" s="72"/>
      <c r="EB4" s="72"/>
      <c r="EC4" s="72"/>
      <c r="ED4" s="72"/>
      <c r="EE4" s="72" t="s">
        <v>69</v>
      </c>
      <c r="EF4" s="72"/>
      <c r="EG4" s="72"/>
      <c r="EH4" s="72"/>
      <c r="EI4" s="72"/>
      <c r="EJ4" s="72"/>
      <c r="EK4" s="72"/>
      <c r="EL4" s="72"/>
      <c r="EM4" s="72"/>
      <c r="EN4" s="72"/>
      <c r="EO4" s="72"/>
    </row>
    <row r="5" spans="1:148" x14ac:dyDescent="0.15">
      <c r="A5" s="14" t="s">
        <v>70</v>
      </c>
      <c r="B5" s="18"/>
      <c r="C5" s="18"/>
      <c r="D5" s="18"/>
      <c r="E5" s="18"/>
      <c r="F5" s="18"/>
      <c r="G5" s="18"/>
      <c r="H5" s="22" t="s">
        <v>56</v>
      </c>
      <c r="I5" s="22" t="s">
        <v>71</v>
      </c>
      <c r="J5" s="22" t="s">
        <v>72</v>
      </c>
      <c r="K5" s="22" t="s">
        <v>73</v>
      </c>
      <c r="L5" s="22" t="s">
        <v>74</v>
      </c>
      <c r="M5" s="22" t="s">
        <v>8</v>
      </c>
      <c r="N5" s="22" t="s">
        <v>75</v>
      </c>
      <c r="O5" s="22" t="s">
        <v>76</v>
      </c>
      <c r="P5" s="22" t="s">
        <v>77</v>
      </c>
      <c r="Q5" s="22" t="s">
        <v>78</v>
      </c>
      <c r="R5" s="22" t="s">
        <v>79</v>
      </c>
      <c r="S5" s="22" t="s">
        <v>80</v>
      </c>
      <c r="T5" s="22" t="s">
        <v>81</v>
      </c>
      <c r="U5" s="22" t="s">
        <v>63</v>
      </c>
      <c r="V5" s="22" t="s">
        <v>82</v>
      </c>
      <c r="W5" s="22" t="s">
        <v>83</v>
      </c>
      <c r="X5" s="22" t="s">
        <v>84</v>
      </c>
      <c r="Y5" s="22" t="s">
        <v>85</v>
      </c>
      <c r="Z5" s="22" t="s">
        <v>86</v>
      </c>
      <c r="AA5" s="22" t="s">
        <v>87</v>
      </c>
      <c r="AB5" s="22" t="s">
        <v>88</v>
      </c>
      <c r="AC5" s="22" t="s">
        <v>89</v>
      </c>
      <c r="AD5" s="22" t="s">
        <v>90</v>
      </c>
      <c r="AE5" s="22" t="s">
        <v>92</v>
      </c>
      <c r="AF5" s="22" t="s">
        <v>93</v>
      </c>
      <c r="AG5" s="22" t="s">
        <v>94</v>
      </c>
      <c r="AH5" s="22" t="s">
        <v>95</v>
      </c>
      <c r="AI5" s="22" t="s">
        <v>43</v>
      </c>
      <c r="AJ5" s="22" t="s">
        <v>85</v>
      </c>
      <c r="AK5" s="22" t="s">
        <v>86</v>
      </c>
      <c r="AL5" s="22" t="s">
        <v>87</v>
      </c>
      <c r="AM5" s="22" t="s">
        <v>88</v>
      </c>
      <c r="AN5" s="22" t="s">
        <v>89</v>
      </c>
      <c r="AO5" s="22" t="s">
        <v>90</v>
      </c>
      <c r="AP5" s="22" t="s">
        <v>92</v>
      </c>
      <c r="AQ5" s="22" t="s">
        <v>93</v>
      </c>
      <c r="AR5" s="22" t="s">
        <v>94</v>
      </c>
      <c r="AS5" s="22" t="s">
        <v>95</v>
      </c>
      <c r="AT5" s="22" t="s">
        <v>91</v>
      </c>
      <c r="AU5" s="22" t="s">
        <v>85</v>
      </c>
      <c r="AV5" s="22" t="s">
        <v>86</v>
      </c>
      <c r="AW5" s="22" t="s">
        <v>87</v>
      </c>
      <c r="AX5" s="22" t="s">
        <v>88</v>
      </c>
      <c r="AY5" s="22" t="s">
        <v>89</v>
      </c>
      <c r="AZ5" s="22" t="s">
        <v>90</v>
      </c>
      <c r="BA5" s="22" t="s">
        <v>92</v>
      </c>
      <c r="BB5" s="22" t="s">
        <v>93</v>
      </c>
      <c r="BC5" s="22" t="s">
        <v>94</v>
      </c>
      <c r="BD5" s="22" t="s">
        <v>95</v>
      </c>
      <c r="BE5" s="22" t="s">
        <v>91</v>
      </c>
      <c r="BF5" s="22" t="s">
        <v>85</v>
      </c>
      <c r="BG5" s="22" t="s">
        <v>86</v>
      </c>
      <c r="BH5" s="22" t="s">
        <v>87</v>
      </c>
      <c r="BI5" s="22" t="s">
        <v>88</v>
      </c>
      <c r="BJ5" s="22" t="s">
        <v>89</v>
      </c>
      <c r="BK5" s="22" t="s">
        <v>90</v>
      </c>
      <c r="BL5" s="22" t="s">
        <v>92</v>
      </c>
      <c r="BM5" s="22" t="s">
        <v>93</v>
      </c>
      <c r="BN5" s="22" t="s">
        <v>94</v>
      </c>
      <c r="BO5" s="22" t="s">
        <v>95</v>
      </c>
      <c r="BP5" s="22" t="s">
        <v>91</v>
      </c>
      <c r="BQ5" s="22" t="s">
        <v>85</v>
      </c>
      <c r="BR5" s="22" t="s">
        <v>86</v>
      </c>
      <c r="BS5" s="22" t="s">
        <v>87</v>
      </c>
      <c r="BT5" s="22" t="s">
        <v>88</v>
      </c>
      <c r="BU5" s="22" t="s">
        <v>89</v>
      </c>
      <c r="BV5" s="22" t="s">
        <v>90</v>
      </c>
      <c r="BW5" s="22" t="s">
        <v>92</v>
      </c>
      <c r="BX5" s="22" t="s">
        <v>93</v>
      </c>
      <c r="BY5" s="22" t="s">
        <v>94</v>
      </c>
      <c r="BZ5" s="22" t="s">
        <v>95</v>
      </c>
      <c r="CA5" s="22" t="s">
        <v>91</v>
      </c>
      <c r="CB5" s="22" t="s">
        <v>85</v>
      </c>
      <c r="CC5" s="22" t="s">
        <v>86</v>
      </c>
      <c r="CD5" s="22" t="s">
        <v>87</v>
      </c>
      <c r="CE5" s="22" t="s">
        <v>88</v>
      </c>
      <c r="CF5" s="22" t="s">
        <v>89</v>
      </c>
      <c r="CG5" s="22" t="s">
        <v>90</v>
      </c>
      <c r="CH5" s="22" t="s">
        <v>92</v>
      </c>
      <c r="CI5" s="22" t="s">
        <v>93</v>
      </c>
      <c r="CJ5" s="22" t="s">
        <v>94</v>
      </c>
      <c r="CK5" s="22" t="s">
        <v>95</v>
      </c>
      <c r="CL5" s="22" t="s">
        <v>91</v>
      </c>
      <c r="CM5" s="22" t="s">
        <v>85</v>
      </c>
      <c r="CN5" s="22" t="s">
        <v>86</v>
      </c>
      <c r="CO5" s="22" t="s">
        <v>87</v>
      </c>
      <c r="CP5" s="22" t="s">
        <v>88</v>
      </c>
      <c r="CQ5" s="22" t="s">
        <v>89</v>
      </c>
      <c r="CR5" s="22" t="s">
        <v>90</v>
      </c>
      <c r="CS5" s="22" t="s">
        <v>92</v>
      </c>
      <c r="CT5" s="22" t="s">
        <v>93</v>
      </c>
      <c r="CU5" s="22" t="s">
        <v>94</v>
      </c>
      <c r="CV5" s="22" t="s">
        <v>95</v>
      </c>
      <c r="CW5" s="22" t="s">
        <v>91</v>
      </c>
      <c r="CX5" s="22" t="s">
        <v>85</v>
      </c>
      <c r="CY5" s="22" t="s">
        <v>86</v>
      </c>
      <c r="CZ5" s="22" t="s">
        <v>87</v>
      </c>
      <c r="DA5" s="22" t="s">
        <v>88</v>
      </c>
      <c r="DB5" s="22" t="s">
        <v>89</v>
      </c>
      <c r="DC5" s="22" t="s">
        <v>90</v>
      </c>
      <c r="DD5" s="22" t="s">
        <v>92</v>
      </c>
      <c r="DE5" s="22" t="s">
        <v>93</v>
      </c>
      <c r="DF5" s="22" t="s">
        <v>94</v>
      </c>
      <c r="DG5" s="22" t="s">
        <v>95</v>
      </c>
      <c r="DH5" s="22" t="s">
        <v>91</v>
      </c>
      <c r="DI5" s="22" t="s">
        <v>85</v>
      </c>
      <c r="DJ5" s="22" t="s">
        <v>86</v>
      </c>
      <c r="DK5" s="22" t="s">
        <v>87</v>
      </c>
      <c r="DL5" s="22" t="s">
        <v>88</v>
      </c>
      <c r="DM5" s="22" t="s">
        <v>89</v>
      </c>
      <c r="DN5" s="22" t="s">
        <v>90</v>
      </c>
      <c r="DO5" s="22" t="s">
        <v>92</v>
      </c>
      <c r="DP5" s="22" t="s">
        <v>93</v>
      </c>
      <c r="DQ5" s="22" t="s">
        <v>94</v>
      </c>
      <c r="DR5" s="22" t="s">
        <v>95</v>
      </c>
      <c r="DS5" s="22" t="s">
        <v>91</v>
      </c>
      <c r="DT5" s="22" t="s">
        <v>85</v>
      </c>
      <c r="DU5" s="22" t="s">
        <v>86</v>
      </c>
      <c r="DV5" s="22" t="s">
        <v>87</v>
      </c>
      <c r="DW5" s="22" t="s">
        <v>88</v>
      </c>
      <c r="DX5" s="22" t="s">
        <v>89</v>
      </c>
      <c r="DY5" s="22" t="s">
        <v>90</v>
      </c>
      <c r="DZ5" s="22" t="s">
        <v>92</v>
      </c>
      <c r="EA5" s="22" t="s">
        <v>93</v>
      </c>
      <c r="EB5" s="22" t="s">
        <v>94</v>
      </c>
      <c r="EC5" s="22" t="s">
        <v>95</v>
      </c>
      <c r="ED5" s="22" t="s">
        <v>91</v>
      </c>
      <c r="EE5" s="22" t="s">
        <v>85</v>
      </c>
      <c r="EF5" s="22" t="s">
        <v>86</v>
      </c>
      <c r="EG5" s="22" t="s">
        <v>87</v>
      </c>
      <c r="EH5" s="22" t="s">
        <v>88</v>
      </c>
      <c r="EI5" s="22" t="s">
        <v>89</v>
      </c>
      <c r="EJ5" s="22" t="s">
        <v>90</v>
      </c>
      <c r="EK5" s="22" t="s">
        <v>92</v>
      </c>
      <c r="EL5" s="22" t="s">
        <v>93</v>
      </c>
      <c r="EM5" s="22" t="s">
        <v>94</v>
      </c>
      <c r="EN5" s="22" t="s">
        <v>95</v>
      </c>
      <c r="EO5" s="22" t="s">
        <v>91</v>
      </c>
    </row>
    <row r="6" spans="1:148" s="13" customFormat="1" x14ac:dyDescent="0.15">
      <c r="A6" s="14" t="s">
        <v>96</v>
      </c>
      <c r="B6" s="19">
        <f t="shared" ref="B6:X6" si="1">B7</f>
        <v>2023</v>
      </c>
      <c r="C6" s="19">
        <f t="shared" si="1"/>
        <v>82163</v>
      </c>
      <c r="D6" s="19">
        <f t="shared" si="1"/>
        <v>46</v>
      </c>
      <c r="E6" s="19">
        <f t="shared" si="1"/>
        <v>17</v>
      </c>
      <c r="F6" s="19">
        <f t="shared" si="1"/>
        <v>1</v>
      </c>
      <c r="G6" s="19">
        <f t="shared" si="1"/>
        <v>0</v>
      </c>
      <c r="H6" s="19" t="str">
        <f t="shared" si="1"/>
        <v>茨城県　笠間市</v>
      </c>
      <c r="I6" s="19" t="str">
        <f t="shared" si="1"/>
        <v>法適用</v>
      </c>
      <c r="J6" s="19" t="str">
        <f t="shared" si="1"/>
        <v>下水道事業</v>
      </c>
      <c r="K6" s="19" t="str">
        <f t="shared" si="1"/>
        <v>公共下水道</v>
      </c>
      <c r="L6" s="19" t="str">
        <f t="shared" si="1"/>
        <v>Bd1</v>
      </c>
      <c r="M6" s="19" t="str">
        <f t="shared" si="1"/>
        <v>非設置</v>
      </c>
      <c r="N6" s="23" t="str">
        <f t="shared" si="1"/>
        <v>-</v>
      </c>
      <c r="O6" s="23">
        <f t="shared" si="1"/>
        <v>55.5</v>
      </c>
      <c r="P6" s="23">
        <f t="shared" si="1"/>
        <v>47.98</v>
      </c>
      <c r="Q6" s="23">
        <f t="shared" si="1"/>
        <v>60.47</v>
      </c>
      <c r="R6" s="23">
        <f t="shared" si="1"/>
        <v>3542</v>
      </c>
      <c r="S6" s="23">
        <f t="shared" si="1"/>
        <v>73183</v>
      </c>
      <c r="T6" s="23">
        <f t="shared" si="1"/>
        <v>240.4</v>
      </c>
      <c r="U6" s="23">
        <f t="shared" si="1"/>
        <v>304.42</v>
      </c>
      <c r="V6" s="23">
        <f t="shared" si="1"/>
        <v>34985</v>
      </c>
      <c r="W6" s="23">
        <f t="shared" si="1"/>
        <v>15.19</v>
      </c>
      <c r="X6" s="23">
        <f t="shared" si="1"/>
        <v>2303.16</v>
      </c>
      <c r="Y6" s="27">
        <f t="shared" ref="Y6:AH6" si="2">IF(Y7="",NA(),Y7)</f>
        <v>102.65</v>
      </c>
      <c r="Z6" s="27">
        <f t="shared" si="2"/>
        <v>100.14</v>
      </c>
      <c r="AA6" s="27">
        <f t="shared" si="2"/>
        <v>103.66</v>
      </c>
      <c r="AB6" s="27">
        <f t="shared" si="2"/>
        <v>101.03</v>
      </c>
      <c r="AC6" s="27">
        <f t="shared" si="2"/>
        <v>99.6</v>
      </c>
      <c r="AD6" s="27">
        <f t="shared" si="2"/>
        <v>107.15</v>
      </c>
      <c r="AE6" s="27">
        <f t="shared" si="2"/>
        <v>109.91</v>
      </c>
      <c r="AF6" s="27">
        <f t="shared" si="2"/>
        <v>108.04</v>
      </c>
      <c r="AG6" s="27">
        <f t="shared" si="2"/>
        <v>107.49</v>
      </c>
      <c r="AH6" s="27">
        <f t="shared" si="2"/>
        <v>107.64</v>
      </c>
      <c r="AI6" s="23" t="str">
        <f>IF(AI7="","",IF(AI7="-","【-】","【"&amp;SUBSTITUTE(TEXT(AI7,"#,##0.00"),"-","△")&amp;"】"))</f>
        <v>【105.91】</v>
      </c>
      <c r="AJ6" s="23">
        <f t="shared" ref="AJ6:AS6" si="3">IF(AJ7="",NA(),AJ7)</f>
        <v>0</v>
      </c>
      <c r="AK6" s="23">
        <f t="shared" si="3"/>
        <v>0</v>
      </c>
      <c r="AL6" s="23">
        <f t="shared" si="3"/>
        <v>0</v>
      </c>
      <c r="AM6" s="23">
        <f t="shared" si="3"/>
        <v>0</v>
      </c>
      <c r="AN6" s="23">
        <f t="shared" si="3"/>
        <v>0</v>
      </c>
      <c r="AO6" s="27">
        <f t="shared" si="3"/>
        <v>15.68</v>
      </c>
      <c r="AP6" s="27">
        <f t="shared" si="3"/>
        <v>9.42</v>
      </c>
      <c r="AQ6" s="27">
        <f t="shared" si="3"/>
        <v>4.49</v>
      </c>
      <c r="AR6" s="27">
        <f t="shared" si="3"/>
        <v>5.41</v>
      </c>
      <c r="AS6" s="27">
        <f t="shared" si="3"/>
        <v>5.61</v>
      </c>
      <c r="AT6" s="23" t="str">
        <f>IF(AT7="","",IF(AT7="-","【-】","【"&amp;SUBSTITUTE(TEXT(AT7,"#,##0.00"),"-","△")&amp;"】"))</f>
        <v>【3.03】</v>
      </c>
      <c r="AU6" s="27">
        <f t="shared" ref="AU6:BD6" si="4">IF(AU7="",NA(),AU7)</f>
        <v>51.2</v>
      </c>
      <c r="AV6" s="27">
        <f t="shared" si="4"/>
        <v>64.7</v>
      </c>
      <c r="AW6" s="27">
        <f t="shared" si="4"/>
        <v>71.13</v>
      </c>
      <c r="AX6" s="27">
        <f t="shared" si="4"/>
        <v>65.44</v>
      </c>
      <c r="AY6" s="27">
        <f t="shared" si="4"/>
        <v>60</v>
      </c>
      <c r="AZ6" s="27">
        <f t="shared" si="4"/>
        <v>46.82</v>
      </c>
      <c r="BA6" s="27">
        <f t="shared" si="4"/>
        <v>47.61</v>
      </c>
      <c r="BB6" s="27">
        <f t="shared" si="4"/>
        <v>68.53</v>
      </c>
      <c r="BC6" s="27">
        <f t="shared" si="4"/>
        <v>69.180000000000007</v>
      </c>
      <c r="BD6" s="27">
        <f t="shared" si="4"/>
        <v>76.319999999999993</v>
      </c>
      <c r="BE6" s="23" t="str">
        <f>IF(BE7="","",IF(BE7="-","【-】","【"&amp;SUBSTITUTE(TEXT(BE7,"#,##0.00"),"-","△")&amp;"】"))</f>
        <v>【78.43】</v>
      </c>
      <c r="BF6" s="27">
        <f t="shared" ref="BF6:BO6" si="5">IF(BF7="",NA(),BF7)</f>
        <v>631.05999999999995</v>
      </c>
      <c r="BG6" s="27">
        <f t="shared" si="5"/>
        <v>848.59</v>
      </c>
      <c r="BH6" s="27">
        <f t="shared" si="5"/>
        <v>371.43</v>
      </c>
      <c r="BI6" s="27">
        <f t="shared" si="5"/>
        <v>795.63</v>
      </c>
      <c r="BJ6" s="27">
        <f t="shared" si="5"/>
        <v>901.36</v>
      </c>
      <c r="BK6" s="27">
        <f t="shared" si="5"/>
        <v>1028.05</v>
      </c>
      <c r="BL6" s="27">
        <f t="shared" si="5"/>
        <v>1092.22</v>
      </c>
      <c r="BM6" s="27">
        <f t="shared" si="5"/>
        <v>825.1</v>
      </c>
      <c r="BN6" s="27">
        <f t="shared" si="5"/>
        <v>789.87</v>
      </c>
      <c r="BO6" s="27">
        <f t="shared" si="5"/>
        <v>749.43</v>
      </c>
      <c r="BP6" s="23" t="str">
        <f>IF(BP7="","",IF(BP7="-","【-】","【"&amp;SUBSTITUTE(TEXT(BP7,"#,##0.00"),"-","△")&amp;"】"))</f>
        <v>【630.82】</v>
      </c>
      <c r="BQ6" s="27">
        <f t="shared" ref="BQ6:BZ6" si="6">IF(BQ7="",NA(),BQ7)</f>
        <v>99.69</v>
      </c>
      <c r="BR6" s="27">
        <f t="shared" si="6"/>
        <v>99.65</v>
      </c>
      <c r="BS6" s="27">
        <f t="shared" si="6"/>
        <v>96.27</v>
      </c>
      <c r="BT6" s="27">
        <f t="shared" si="6"/>
        <v>100.21</v>
      </c>
      <c r="BU6" s="27">
        <f t="shared" si="6"/>
        <v>100.48</v>
      </c>
      <c r="BV6" s="27">
        <f t="shared" si="6"/>
        <v>94.73</v>
      </c>
      <c r="BW6" s="27">
        <f t="shared" si="6"/>
        <v>97.53</v>
      </c>
      <c r="BX6" s="27">
        <f t="shared" si="6"/>
        <v>97.07</v>
      </c>
      <c r="BY6" s="27">
        <f t="shared" si="6"/>
        <v>98.06</v>
      </c>
      <c r="BZ6" s="27">
        <f t="shared" si="6"/>
        <v>98.46</v>
      </c>
      <c r="CA6" s="23" t="str">
        <f>IF(CA7="","",IF(CA7="-","【-】","【"&amp;SUBSTITUTE(TEXT(CA7,"#,##0.00"),"-","△")&amp;"】"))</f>
        <v>【97.81】</v>
      </c>
      <c r="CB6" s="27">
        <f t="shared" ref="CB6:CK6" si="7">IF(CB7="",NA(),CB7)</f>
        <v>156.55000000000001</v>
      </c>
      <c r="CC6" s="27">
        <f t="shared" si="7"/>
        <v>156.25</v>
      </c>
      <c r="CD6" s="27">
        <f t="shared" si="7"/>
        <v>161.96</v>
      </c>
      <c r="CE6" s="27">
        <f t="shared" si="7"/>
        <v>175.93</v>
      </c>
      <c r="CF6" s="27">
        <f t="shared" si="7"/>
        <v>179.87</v>
      </c>
      <c r="CG6" s="27">
        <f t="shared" si="7"/>
        <v>160.91</v>
      </c>
      <c r="CH6" s="27">
        <f t="shared" si="7"/>
        <v>155.83000000000001</v>
      </c>
      <c r="CI6" s="27">
        <f t="shared" si="7"/>
        <v>157.81</v>
      </c>
      <c r="CJ6" s="27">
        <f t="shared" si="7"/>
        <v>157.37</v>
      </c>
      <c r="CK6" s="27">
        <f t="shared" si="7"/>
        <v>157.44999999999999</v>
      </c>
      <c r="CL6" s="23" t="str">
        <f>IF(CL7="","",IF(CL7="-","【-】","【"&amp;SUBSTITUTE(TEXT(CL7,"#,##0.00"),"-","△")&amp;"】"))</f>
        <v>【138.75】</v>
      </c>
      <c r="CM6" s="27">
        <f t="shared" ref="CM6:CV6" si="8">IF(CM7="",NA(),CM7)</f>
        <v>91.91</v>
      </c>
      <c r="CN6" s="27">
        <f t="shared" si="8"/>
        <v>91.4</v>
      </c>
      <c r="CO6" s="27">
        <f t="shared" si="8"/>
        <v>82.73</v>
      </c>
      <c r="CP6" s="27">
        <f t="shared" si="8"/>
        <v>77.72</v>
      </c>
      <c r="CQ6" s="27">
        <f t="shared" si="8"/>
        <v>83.05</v>
      </c>
      <c r="CR6" s="27">
        <f t="shared" si="8"/>
        <v>61.4</v>
      </c>
      <c r="CS6" s="27">
        <f t="shared" si="8"/>
        <v>61.51</v>
      </c>
      <c r="CT6" s="27">
        <f t="shared" si="8"/>
        <v>64.92</v>
      </c>
      <c r="CU6" s="27">
        <f t="shared" si="8"/>
        <v>64.14</v>
      </c>
      <c r="CV6" s="27">
        <f t="shared" si="8"/>
        <v>63.71</v>
      </c>
      <c r="CW6" s="23" t="str">
        <f>IF(CW7="","",IF(CW7="-","【-】","【"&amp;SUBSTITUTE(TEXT(CW7,"#,##0.00"),"-","△")&amp;"】"))</f>
        <v>【58.94】</v>
      </c>
      <c r="CX6" s="27">
        <f t="shared" ref="CX6:DG6" si="9">IF(CX7="",NA(),CX7)</f>
        <v>89.52</v>
      </c>
      <c r="CY6" s="27">
        <f t="shared" si="9"/>
        <v>90.52</v>
      </c>
      <c r="CZ6" s="27">
        <f t="shared" si="9"/>
        <v>91.77</v>
      </c>
      <c r="DA6" s="27">
        <f t="shared" si="9"/>
        <v>92.17</v>
      </c>
      <c r="DB6" s="27">
        <f t="shared" si="9"/>
        <v>91.9</v>
      </c>
      <c r="DC6" s="27">
        <f t="shared" si="9"/>
        <v>86.28</v>
      </c>
      <c r="DD6" s="27">
        <f t="shared" si="9"/>
        <v>85.82</v>
      </c>
      <c r="DE6" s="27">
        <f t="shared" si="9"/>
        <v>92.88</v>
      </c>
      <c r="DF6" s="27">
        <f t="shared" si="9"/>
        <v>92.9</v>
      </c>
      <c r="DG6" s="27">
        <f t="shared" si="9"/>
        <v>92.89</v>
      </c>
      <c r="DH6" s="23" t="str">
        <f>IF(DH7="","",IF(DH7="-","【-】","【"&amp;SUBSTITUTE(TEXT(DH7,"#,##0.00"),"-","△")&amp;"】"))</f>
        <v>【95.91】</v>
      </c>
      <c r="DI6" s="27">
        <f t="shared" ref="DI6:DR6" si="10">IF(DI7="",NA(),DI7)</f>
        <v>6.72</v>
      </c>
      <c r="DJ6" s="27">
        <f t="shared" si="10"/>
        <v>9.81</v>
      </c>
      <c r="DK6" s="27">
        <f t="shared" si="10"/>
        <v>12.16</v>
      </c>
      <c r="DL6" s="27">
        <f t="shared" si="10"/>
        <v>15.26</v>
      </c>
      <c r="DM6" s="27">
        <f t="shared" si="10"/>
        <v>18.350000000000001</v>
      </c>
      <c r="DN6" s="27">
        <f t="shared" si="10"/>
        <v>17.239999999999998</v>
      </c>
      <c r="DO6" s="27">
        <f t="shared" si="10"/>
        <v>15.29</v>
      </c>
      <c r="DP6" s="27">
        <f t="shared" si="10"/>
        <v>25.66</v>
      </c>
      <c r="DQ6" s="27">
        <f t="shared" si="10"/>
        <v>27.46</v>
      </c>
      <c r="DR6" s="27">
        <f t="shared" si="10"/>
        <v>29.93</v>
      </c>
      <c r="DS6" s="23" t="str">
        <f>IF(DS7="","",IF(DS7="-","【-】","【"&amp;SUBSTITUTE(TEXT(DS7,"#,##0.00"),"-","△")&amp;"】"))</f>
        <v>【41.09】</v>
      </c>
      <c r="DT6" s="23">
        <f t="shared" ref="DT6:EC6" si="11">IF(DT7="",NA(),DT7)</f>
        <v>0</v>
      </c>
      <c r="DU6" s="23">
        <f t="shared" si="11"/>
        <v>0</v>
      </c>
      <c r="DV6" s="23">
        <f t="shared" si="11"/>
        <v>0</v>
      </c>
      <c r="DW6" s="23">
        <f t="shared" si="11"/>
        <v>0</v>
      </c>
      <c r="DX6" s="23">
        <f t="shared" si="11"/>
        <v>0</v>
      </c>
      <c r="DY6" s="27">
        <f t="shared" si="11"/>
        <v>0.11</v>
      </c>
      <c r="DZ6" s="27">
        <f t="shared" si="11"/>
        <v>0.11</v>
      </c>
      <c r="EA6" s="27">
        <f t="shared" si="11"/>
        <v>1.61</v>
      </c>
      <c r="EB6" s="27">
        <f t="shared" si="11"/>
        <v>2.08</v>
      </c>
      <c r="EC6" s="27">
        <f t="shared" si="11"/>
        <v>2.74</v>
      </c>
      <c r="ED6" s="23" t="str">
        <f>IF(ED7="","",IF(ED7="-","【-】","【"&amp;SUBSTITUTE(TEXT(ED7,"#,##0.00"),"-","△")&amp;"】"))</f>
        <v>【8.68】</v>
      </c>
      <c r="EE6" s="27">
        <f t="shared" ref="EE6:EN6" si="12">IF(EE7="",NA(),EE7)</f>
        <v>0.16</v>
      </c>
      <c r="EF6" s="27">
        <f t="shared" si="12"/>
        <v>0.17</v>
      </c>
      <c r="EG6" s="27">
        <f t="shared" si="12"/>
        <v>0.08</v>
      </c>
      <c r="EH6" s="27">
        <f t="shared" si="12"/>
        <v>0.15</v>
      </c>
      <c r="EI6" s="23">
        <f t="shared" si="12"/>
        <v>0</v>
      </c>
      <c r="EJ6" s="27">
        <f t="shared" si="12"/>
        <v>0.12</v>
      </c>
      <c r="EK6" s="27">
        <f t="shared" si="12"/>
        <v>0.15</v>
      </c>
      <c r="EL6" s="27">
        <f t="shared" si="12"/>
        <v>0.17</v>
      </c>
      <c r="EM6" s="27">
        <f t="shared" si="12"/>
        <v>0.13</v>
      </c>
      <c r="EN6" s="27">
        <f t="shared" si="12"/>
        <v>0.06</v>
      </c>
      <c r="EO6" s="23" t="str">
        <f>IF(EO7="","",IF(EO7="-","【-】","【"&amp;SUBSTITUTE(TEXT(EO7,"#,##0.00"),"-","△")&amp;"】"))</f>
        <v>【0.22】</v>
      </c>
    </row>
    <row r="7" spans="1:148" s="13" customFormat="1" x14ac:dyDescent="0.15">
      <c r="A7" s="14"/>
      <c r="B7" s="20">
        <v>2023</v>
      </c>
      <c r="C7" s="20">
        <v>82163</v>
      </c>
      <c r="D7" s="20">
        <v>46</v>
      </c>
      <c r="E7" s="20">
        <v>17</v>
      </c>
      <c r="F7" s="20">
        <v>1</v>
      </c>
      <c r="G7" s="20">
        <v>0</v>
      </c>
      <c r="H7" s="20" t="s">
        <v>66</v>
      </c>
      <c r="I7" s="20" t="s">
        <v>97</v>
      </c>
      <c r="J7" s="20" t="s">
        <v>98</v>
      </c>
      <c r="K7" s="20" t="s">
        <v>99</v>
      </c>
      <c r="L7" s="20" t="s">
        <v>100</v>
      </c>
      <c r="M7" s="20" t="s">
        <v>101</v>
      </c>
      <c r="N7" s="24" t="s">
        <v>102</v>
      </c>
      <c r="O7" s="24">
        <v>55.5</v>
      </c>
      <c r="P7" s="24">
        <v>47.98</v>
      </c>
      <c r="Q7" s="24">
        <v>60.47</v>
      </c>
      <c r="R7" s="24">
        <v>3542</v>
      </c>
      <c r="S7" s="24">
        <v>73183</v>
      </c>
      <c r="T7" s="24">
        <v>240.4</v>
      </c>
      <c r="U7" s="24">
        <v>304.42</v>
      </c>
      <c r="V7" s="24">
        <v>34985</v>
      </c>
      <c r="W7" s="24">
        <v>15.19</v>
      </c>
      <c r="X7" s="24">
        <v>2303.16</v>
      </c>
      <c r="Y7" s="24">
        <v>102.65</v>
      </c>
      <c r="Z7" s="24">
        <v>100.14</v>
      </c>
      <c r="AA7" s="24">
        <v>103.66</v>
      </c>
      <c r="AB7" s="24">
        <v>101.03</v>
      </c>
      <c r="AC7" s="24">
        <v>99.6</v>
      </c>
      <c r="AD7" s="24">
        <v>107.15</v>
      </c>
      <c r="AE7" s="24">
        <v>109.91</v>
      </c>
      <c r="AF7" s="24">
        <v>108.04</v>
      </c>
      <c r="AG7" s="24">
        <v>107.49</v>
      </c>
      <c r="AH7" s="24">
        <v>107.64</v>
      </c>
      <c r="AI7" s="24">
        <v>105.91</v>
      </c>
      <c r="AJ7" s="24">
        <v>0</v>
      </c>
      <c r="AK7" s="24">
        <v>0</v>
      </c>
      <c r="AL7" s="24">
        <v>0</v>
      </c>
      <c r="AM7" s="24">
        <v>0</v>
      </c>
      <c r="AN7" s="24">
        <v>0</v>
      </c>
      <c r="AO7" s="24">
        <v>15.68</v>
      </c>
      <c r="AP7" s="24">
        <v>9.42</v>
      </c>
      <c r="AQ7" s="24">
        <v>4.49</v>
      </c>
      <c r="AR7" s="24">
        <v>5.41</v>
      </c>
      <c r="AS7" s="24">
        <v>5.61</v>
      </c>
      <c r="AT7" s="24">
        <v>3.03</v>
      </c>
      <c r="AU7" s="24">
        <v>51.2</v>
      </c>
      <c r="AV7" s="24">
        <v>64.7</v>
      </c>
      <c r="AW7" s="24">
        <v>71.13</v>
      </c>
      <c r="AX7" s="24">
        <v>65.44</v>
      </c>
      <c r="AY7" s="24">
        <v>60</v>
      </c>
      <c r="AZ7" s="24">
        <v>46.82</v>
      </c>
      <c r="BA7" s="24">
        <v>47.61</v>
      </c>
      <c r="BB7" s="24">
        <v>68.53</v>
      </c>
      <c r="BC7" s="24">
        <v>69.180000000000007</v>
      </c>
      <c r="BD7" s="24">
        <v>76.319999999999993</v>
      </c>
      <c r="BE7" s="24">
        <v>78.430000000000007</v>
      </c>
      <c r="BF7" s="24">
        <v>631.05999999999995</v>
      </c>
      <c r="BG7" s="24">
        <v>848.59</v>
      </c>
      <c r="BH7" s="24">
        <v>371.43</v>
      </c>
      <c r="BI7" s="24">
        <v>795.63</v>
      </c>
      <c r="BJ7" s="24">
        <v>901.36</v>
      </c>
      <c r="BK7" s="24">
        <v>1028.05</v>
      </c>
      <c r="BL7" s="24">
        <v>1092.22</v>
      </c>
      <c r="BM7" s="24">
        <v>825.1</v>
      </c>
      <c r="BN7" s="24">
        <v>789.87</v>
      </c>
      <c r="BO7" s="24">
        <v>749.43</v>
      </c>
      <c r="BP7" s="24">
        <v>630.82000000000005</v>
      </c>
      <c r="BQ7" s="24">
        <v>99.69</v>
      </c>
      <c r="BR7" s="24">
        <v>99.65</v>
      </c>
      <c r="BS7" s="24">
        <v>96.27</v>
      </c>
      <c r="BT7" s="24">
        <v>100.21</v>
      </c>
      <c r="BU7" s="24">
        <v>100.48</v>
      </c>
      <c r="BV7" s="24">
        <v>94.73</v>
      </c>
      <c r="BW7" s="24">
        <v>97.53</v>
      </c>
      <c r="BX7" s="24">
        <v>97.07</v>
      </c>
      <c r="BY7" s="24">
        <v>98.06</v>
      </c>
      <c r="BZ7" s="24">
        <v>98.46</v>
      </c>
      <c r="CA7" s="24">
        <v>97.81</v>
      </c>
      <c r="CB7" s="24">
        <v>156.55000000000001</v>
      </c>
      <c r="CC7" s="24">
        <v>156.25</v>
      </c>
      <c r="CD7" s="24">
        <v>161.96</v>
      </c>
      <c r="CE7" s="24">
        <v>175.93</v>
      </c>
      <c r="CF7" s="24">
        <v>179.87</v>
      </c>
      <c r="CG7" s="24">
        <v>160.91</v>
      </c>
      <c r="CH7" s="24">
        <v>155.83000000000001</v>
      </c>
      <c r="CI7" s="24">
        <v>157.81</v>
      </c>
      <c r="CJ7" s="24">
        <v>157.37</v>
      </c>
      <c r="CK7" s="24">
        <v>157.44999999999999</v>
      </c>
      <c r="CL7" s="24">
        <v>138.75</v>
      </c>
      <c r="CM7" s="24">
        <v>91.91</v>
      </c>
      <c r="CN7" s="24">
        <v>91.4</v>
      </c>
      <c r="CO7" s="24">
        <v>82.73</v>
      </c>
      <c r="CP7" s="24">
        <v>77.72</v>
      </c>
      <c r="CQ7" s="24">
        <v>83.05</v>
      </c>
      <c r="CR7" s="24">
        <v>61.4</v>
      </c>
      <c r="CS7" s="24">
        <v>61.51</v>
      </c>
      <c r="CT7" s="24">
        <v>64.92</v>
      </c>
      <c r="CU7" s="24">
        <v>64.14</v>
      </c>
      <c r="CV7" s="24">
        <v>63.71</v>
      </c>
      <c r="CW7" s="24">
        <v>58.94</v>
      </c>
      <c r="CX7" s="24">
        <v>89.52</v>
      </c>
      <c r="CY7" s="24">
        <v>90.52</v>
      </c>
      <c r="CZ7" s="24">
        <v>91.77</v>
      </c>
      <c r="DA7" s="24">
        <v>92.17</v>
      </c>
      <c r="DB7" s="24">
        <v>91.9</v>
      </c>
      <c r="DC7" s="24">
        <v>86.28</v>
      </c>
      <c r="DD7" s="24">
        <v>85.82</v>
      </c>
      <c r="DE7" s="24">
        <v>92.88</v>
      </c>
      <c r="DF7" s="24">
        <v>92.9</v>
      </c>
      <c r="DG7" s="24">
        <v>92.89</v>
      </c>
      <c r="DH7" s="24">
        <v>95.91</v>
      </c>
      <c r="DI7" s="24">
        <v>6.72</v>
      </c>
      <c r="DJ7" s="24">
        <v>9.81</v>
      </c>
      <c r="DK7" s="24">
        <v>12.16</v>
      </c>
      <c r="DL7" s="24">
        <v>15.26</v>
      </c>
      <c r="DM7" s="24">
        <v>18.350000000000001</v>
      </c>
      <c r="DN7" s="24">
        <v>17.239999999999998</v>
      </c>
      <c r="DO7" s="24">
        <v>15.29</v>
      </c>
      <c r="DP7" s="24">
        <v>25.66</v>
      </c>
      <c r="DQ7" s="24">
        <v>27.46</v>
      </c>
      <c r="DR7" s="24">
        <v>29.93</v>
      </c>
      <c r="DS7" s="24">
        <v>41.09</v>
      </c>
      <c r="DT7" s="24">
        <v>0</v>
      </c>
      <c r="DU7" s="24">
        <v>0</v>
      </c>
      <c r="DV7" s="24">
        <v>0</v>
      </c>
      <c r="DW7" s="24">
        <v>0</v>
      </c>
      <c r="DX7" s="24">
        <v>0</v>
      </c>
      <c r="DY7" s="24">
        <v>0.11</v>
      </c>
      <c r="DZ7" s="24">
        <v>0.11</v>
      </c>
      <c r="EA7" s="24">
        <v>1.61</v>
      </c>
      <c r="EB7" s="24">
        <v>2.08</v>
      </c>
      <c r="EC7" s="24">
        <v>2.74</v>
      </c>
      <c r="ED7" s="24">
        <v>8.68</v>
      </c>
      <c r="EE7" s="24">
        <v>0.16</v>
      </c>
      <c r="EF7" s="24">
        <v>0.17</v>
      </c>
      <c r="EG7" s="24">
        <v>0.08</v>
      </c>
      <c r="EH7" s="24">
        <v>0.15</v>
      </c>
      <c r="EI7" s="24">
        <v>0</v>
      </c>
      <c r="EJ7" s="24">
        <v>0.12</v>
      </c>
      <c r="EK7" s="24">
        <v>0.15</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15"/>
      <c r="B9" s="15" t="s">
        <v>103</v>
      </c>
      <c r="C9" s="15" t="s">
        <v>104</v>
      </c>
      <c r="D9" s="15" t="s">
        <v>105</v>
      </c>
      <c r="E9" s="15" t="s">
        <v>106</v>
      </c>
      <c r="F9" s="15"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15" t="s">
        <v>0</v>
      </c>
      <c r="B10" s="21">
        <f>DATEVALUE($B7-B11&amp;"/1/"&amp;B12)</f>
        <v>36892</v>
      </c>
      <c r="C10" s="21">
        <f>DATEVALUE($B7-C11&amp;"/1/"&amp;C12)</f>
        <v>37257</v>
      </c>
      <c r="D10" s="21">
        <f>DATEVALUE($B7-D11&amp;"/1/"&amp;D12)</f>
        <v>37623</v>
      </c>
      <c r="E10" s="21">
        <f>DATEVALUE($B7-E11&amp;"/1/"&amp;E12)</f>
        <v>37989</v>
      </c>
      <c r="F10" s="21">
        <f>DATEVALUE($B7-F11&amp;"/1/"&amp;F12)</f>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政策企画部情報システム課</cp:lastModifiedBy>
  <dcterms:created xsi:type="dcterms:W3CDTF">2025-01-24T06:58:54Z</dcterms:created>
  <dcterms:modified xsi:type="dcterms:W3CDTF">2025-02-19T06:37:58Z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2025-01-29T08:35:51Z</vt:filetime>
  </property>
</Properties>
</file>