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7_農業集落排水（法適）17\"/>
    </mc:Choice>
  </mc:AlternateContent>
  <workbookProtection workbookAlgorithmName="SHA-512" workbookHashValue="TQ+XRj9RUVOkjBozghFqpTxsy5BDEl+A9BNLUYs2jZOcmGMDti2xHmVgGToJ28t4ARTualq+rbhgDDVVdsdH1g==" workbookSaltValue="GudTG+7FbEA+qhotyNXV/w==" workbookSpinCount="100000" lockStructure="1"/>
  <bookViews>
    <workbookView xWindow="0" yWindow="0" windowWidth="28800" windowHeight="12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<sst xmlns="http://schemas.openxmlformats.org/spreadsheetml/2006/main" count="319" uniqueCount="114">
  <si>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</si>
  <si>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</si>
  <si>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</si>
  <si>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</si>
  <si>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</si>
  <si>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</si>
  <si>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</si>
  <si>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</si>
  <si>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</si>
  <si>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</si>
  <si>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</si>
  <si>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</si>
  <si>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</si>
  <si>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</si>
  <si>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</si>
  <si>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</si>
  <si>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</si>
  <si>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</si>
  <si>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</si>
  <si>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</si>
  <si>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</si>
  <si>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</si>
  <si>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</si>
  <si>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</si>
  <si>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</si>
  <si>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</si>
  <si>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</si>
  <si>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</si>
  <si>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</si>
  <si>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</si>
  <si>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</si>
  <si>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</si>
  <si>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</si>
  <si>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</si>
  <si>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</si>
  <si>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</si>
  <si>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r>
      <t xml:space="preserve">①経常収支比率は、100％を下回り、②累積欠損金比率も10％となっている。本市の人口が減少傾向にあるため使用料収入の減収が見込まれ、処理施設についても老朽化がみられ修繕費用の増加が見込まれるため、更なる経費節減と使用料収入の確保が必要である。
③流動比率
　流動負債は主に企業債であり、現状は一般会計補助金により支払能力は確保されている。企業債の償還が進む中で、新規借入を抑制し現金の確保に努める必要がある。
</t>
    </r>
    <r>
      <rPr>
        <sz val="11"/>
        <rFont val="ＭＳ ゴシック"/>
        <family val="3"/>
        <charset val="128"/>
      </rPr>
      <t>④企業債残高対事業規模比率は、類似団体平均値を下回っているが、一般会計繰入金に依存しているため、投資規模の適正化と営業収益の向上を図っていくことが必要である。</t>
    </r>
    <r>
      <rPr>
        <sz val="11"/>
        <color rgb="FFFF0000"/>
        <rFont val="ＭＳ ゴシック"/>
        <family val="3"/>
        <charset val="128"/>
      </rPr>
      <t xml:space="preserve">
</t>
    </r>
    <r>
      <rPr>
        <sz val="11"/>
        <rFont val="ＭＳ ゴシック"/>
        <family val="3"/>
        <charset val="128"/>
      </rPr>
      <t>⑤経費回収率は、類似団体平均値を上回っているが、将来的には人口減による使用料収入の減が見込まれ、今後も接続率の向上や料金体系の見直しが必要である。</t>
    </r>
    <r>
      <rPr>
        <sz val="11"/>
        <color rgb="FFFF0000"/>
        <rFont val="ＭＳ ゴシック"/>
        <family val="3"/>
        <charset val="128"/>
      </rPr>
      <t xml:space="preserve">
</t>
    </r>
    <r>
      <rPr>
        <sz val="11"/>
        <rFont val="ＭＳ ゴシック"/>
        <family val="3"/>
        <charset val="128"/>
      </rPr>
      <t>⑥汚水処理原価は、全国平均・類似団体の平均を下回っているが、今後も汚水処理にかかる経費の更なる削減が必要である。</t>
    </r>
    <r>
      <rPr>
        <sz val="11"/>
        <color rgb="FFFF0000"/>
        <rFont val="ＭＳ ゴシック"/>
        <family val="3"/>
        <charset val="128"/>
      </rPr>
      <t xml:space="preserve">
</t>
    </r>
    <r>
      <rPr>
        <sz val="11"/>
        <rFont val="ＭＳ ゴシック"/>
        <family val="3"/>
        <charset val="128"/>
      </rPr>
      <t>⑦施設利用率及び⑧水洗化率は、類似団体平均値を下回っているため、今後も継続的な戸別訪問や広報活動等の接続向上を図る取り組みや、必要に応じて計画処理能力、施設の耐用年数を踏まえ、近隣施設との統廃合を検討し、適切な施設規模を維持することが必要である。</t>
    </r>
    <rPh sb="37" eb="39">
      <t>ホンシ</t>
    </rPh>
    <rPh sb="301" eb="303">
      <t>ウワマワ</t>
    </rPh>
    <rPh sb="333" eb="335">
      <t>コンゴ</t>
    </rPh>
    <rPh sb="381" eb="383">
      <t>シタマワ</t>
    </rPh>
    <rPh sb="389" eb="391">
      <t>コンゴ</t>
    </rPh>
    <rPh sb="485" eb="487">
      <t>ケイカク</t>
    </rPh>
    <rPh sb="487" eb="489">
      <t>ショリ</t>
    </rPh>
    <rPh sb="489" eb="491">
      <t>ノウリョク</t>
    </rPh>
    <rPh sb="492" eb="494">
      <t>シセツ</t>
    </rPh>
    <rPh sb="495" eb="497">
      <t>タイヨウ</t>
    </rPh>
    <rPh sb="497" eb="499">
      <t>ネンスウ</t>
    </rPh>
    <rPh sb="500" eb="501">
      <t>フ</t>
    </rPh>
    <rPh sb="504" eb="506">
      <t>キンリン</t>
    </rPh>
    <rPh sb="506" eb="508">
      <t>シセツ</t>
    </rPh>
    <rPh sb="510" eb="513">
      <t>トウハイゴウ</t>
    </rPh>
    <rPh sb="514" eb="516">
      <t>ケントウ</t>
    </rPh>
    <rPh sb="518" eb="520">
      <t>テキセツ</t>
    </rPh>
    <rPh sb="521" eb="523">
      <t>シセツ</t>
    </rPh>
    <rPh sb="523" eb="525">
      <t>キボ</t>
    </rPh>
    <rPh sb="526" eb="528">
      <t>イジ</t>
    </rPh>
    <phoneticPr fontId="1"/>
  </si>
  <si>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</si>
  <si>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</si>
  <si>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</si>
  <si>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</si>
  <si>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</si>
  <si>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</si>
  <si>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</si>
  <si>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</si>
  <si>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</si>
  <si>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</si>
  <si>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</si>
  <si>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</si>
  <si>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</si>
  <si>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</si>
  <si>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</si>
  <si>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</si>
  <si>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</si>
  <si>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</si>
  <si>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</si>
  <si>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</si>
  <si>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</si>
  <si>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</si>
  <si>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</si>
  <si>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</si>
  <si>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</si>
  <si>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</si>
  <si>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</si>
  <si>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</si>
  <si>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</si>
  <si>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茨城県　笠間市</t>
  </si>
  <si>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</si>
  <si>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</si>
  <si>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</si>
  <si>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</si>
  <si>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</si>
  <si>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</si>
  <si>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</si>
  <si>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</si>
  <si>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</si>
  <si>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</si>
  <si>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</si>
  <si>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</si>
  <si>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</si>
  <si>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</si>
  <si>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</si>
  <si>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</si>
  <si>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</si>
  <si>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</si>
  <si>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</si>
  <si>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</si>
  <si>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</si>
  <si>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</si>
  <si>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</si>
  <si>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</si>
  <si>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</si>
  <si>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</si>
  <si>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</si>
  <si>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</si>
  <si>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</si>
  <si>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</si>
  <si>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</si>
  <si>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</si>
  <si>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</si>
  <si>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</si>
  <si>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</si>
  <si>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</si>
  <si>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</si>
  <si>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</si>
  <si>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</si>
  <si>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</si>
  <si>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</si>
  <si>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</si>
  <si>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</si>
  <si>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</si>
  <si>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</si>
  <si>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有形固定資産減価償却率は類似団体よりも大幅に下回っている。これは地方公営企業法適用して年数が経っていないためと考えられる。経年により減価償却累計額は増加していくため、今後は比率が上昇すると見込まれる。
②管渠老朽化率は類似団体平均値と比較して低い水準である。
③管渠改善率は、６施設の中で一番古い施設でも供用開始後２６年と耐用年数を経過した管渠がないため、更新・改良の時期に至っていない。
　処理施設については、供用開始後２０年を経過する施設を最適化整備構想に基づき機能強化計画を作成し、令和4年度から順次更新工事を進めている。</t>
    <rPh sb="245" eb="247">
      <t>レイワ</t>
    </rPh>
    <rPh sb="248" eb="250">
      <t>ネンド</t>
    </rPh>
    <rPh sb="252" eb="254">
      <t>ジュンジ</t>
    </rPh>
    <phoneticPr fontId="1"/>
  </si>
  <si>
    <r>
      <t>　主な財源として、下水道使用料のほか、一般会計からの繰入金をもって運営をしているが、</t>
    </r>
    <r>
      <rPr>
        <sz val="11"/>
        <rFont val="ＭＳ ゴシック"/>
        <family val="3"/>
        <charset val="128"/>
      </rPr>
      <t>人口減少による使用料収入の減が避けられず、今後も厳しい財務状況が見込まれる。接続推進を図ることで早期の収益化につなげる一方で、経費回収率の推移や人口動態等社会情勢を鑑み、料金体系の見直しを検討する必要がある。
　今後も施設の老朽化による修繕・更新に伴う経費の増加が見込まれるため、老朽化の状況を把握し、さい適切かつ計画的な改修・更新を進め、施設の長寿命化と更新費の平準化を図り、突発的な修繕等を未然に防ぐとともに、更新投資等に充てる財源を確保していく必要がある。</t>
    </r>
    <rPh sb="148" eb="150">
      <t>コンゴ</t>
    </rPh>
    <rPh sb="186" eb="188">
      <t>ジョウキョウ</t>
    </rPh>
    <rPh sb="189" eb="191">
      <t>ハアク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</si>
</sst>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R&quot;yy"/>
    <numFmt numFmtId="177" formatCode="#,##0.00;&quot;△&quot;#,##0.00"/>
    <numFmt numFmtId="178" formatCode="#,##0.00;&quot;△&quot;#,##0.00;&quot;-&quot;"/>
    <numFmt numFmtId="179" formatCode="#,##0;&quot;△&quot;#,##0"/>
    <numFmt numFmtId="180" formatCode="0.00_);[Red]\(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0" fontId="0" fillId="3" borderId="2" xfId="0" applyFill="1" applyBorder="1" applyAlignment="1">
      <alignment vertical="center" shrinkToFit="1"/>
    </xf>
    <xf numFmtId="177" fontId="0" fillId="5" borderId="2" xfId="1" applyNumberFormat="1" applyFont="1" applyFill="1" applyBorder="1" applyAlignment="1">
      <alignment vertical="center" shrinkToFit="1"/>
    </xf>
    <xf numFmtId="177"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78"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protection hidden="1"/>
    </xf>
    <xf numFmtId="177"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62B-44A9-BB83-E44F777C3BF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A62B-44A9-BB83-E44F777C3BF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35.06</c:v>
                </c:pt>
              </c:numCache>
            </c:numRef>
          </c:val>
          <c:extLst>
            <c:ext xmlns:c16="http://schemas.microsoft.com/office/drawing/2014/chart" uri="{C3380CC4-5D6E-409C-BE32-E72D297353CC}">
              <c16:uniqueId val="{00000000-4E70-4D93-B489-26A001C1E90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4E70-4D93-B489-26A001C1E90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82.37</c:v>
                </c:pt>
              </c:numCache>
            </c:numRef>
          </c:val>
          <c:extLst>
            <c:ext xmlns:c16="http://schemas.microsoft.com/office/drawing/2014/chart" uri="{C3380CC4-5D6E-409C-BE32-E72D297353CC}">
              <c16:uniqueId val="{00000000-B8C0-4B3C-BA1C-0A6CB35F371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B8C0-4B3C-BA1C-0A6CB35F371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98.86</c:v>
                </c:pt>
              </c:numCache>
            </c:numRef>
          </c:val>
          <c:extLst>
            <c:ext xmlns:c16="http://schemas.microsoft.com/office/drawing/2014/chart" uri="{C3380CC4-5D6E-409C-BE32-E72D297353CC}">
              <c16:uniqueId val="{00000000-1E59-4C85-9206-172F284C089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1E59-4C85-9206-172F284C089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3.3</c:v>
                </c:pt>
              </c:numCache>
            </c:numRef>
          </c:val>
          <c:extLst>
            <c:ext xmlns:c16="http://schemas.microsoft.com/office/drawing/2014/chart" uri="{C3380CC4-5D6E-409C-BE32-E72D297353CC}">
              <c16:uniqueId val="{00000000-8C03-40FA-A5D5-719B2D21D0C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8C03-40FA-A5D5-719B2D21D0C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B54-49E0-971F-EF916A3D53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5B54-49E0-971F-EF916A3D53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10</c:v>
                </c:pt>
              </c:numCache>
            </c:numRef>
          </c:val>
          <c:extLst>
            <c:ext xmlns:c16="http://schemas.microsoft.com/office/drawing/2014/chart" uri="{C3380CC4-5D6E-409C-BE32-E72D297353CC}">
              <c16:uniqueId val="{00000000-F059-44A7-A5C2-152E381309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F059-44A7-A5C2-152E381309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36.56</c:v>
                </c:pt>
              </c:numCache>
            </c:numRef>
          </c:val>
          <c:extLst>
            <c:ext xmlns:c16="http://schemas.microsoft.com/office/drawing/2014/chart" uri="{C3380CC4-5D6E-409C-BE32-E72D297353CC}">
              <c16:uniqueId val="{00000000-E55D-4051-9EB4-47EB950CE70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E55D-4051-9EB4-47EB950CE70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3.46</c:v>
                </c:pt>
              </c:numCache>
            </c:numRef>
          </c:val>
          <c:extLst>
            <c:ext xmlns:c16="http://schemas.microsoft.com/office/drawing/2014/chart" uri="{C3380CC4-5D6E-409C-BE32-E72D297353CC}">
              <c16:uniqueId val="{00000000-1932-45F5-9F94-3F422E4C5B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1932-45F5-9F94-3F422E4C5B3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63.15</c:v>
                </c:pt>
              </c:numCache>
            </c:numRef>
          </c:val>
          <c:extLst>
            <c:ext xmlns:c16="http://schemas.microsoft.com/office/drawing/2014/chart" uri="{C3380CC4-5D6E-409C-BE32-E72D297353CC}">
              <c16:uniqueId val="{00000000-7B5F-46E6-9C07-3FB1B82C57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7B5F-46E6-9C07-3FB1B82C570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273.33</c:v>
                </c:pt>
              </c:numCache>
            </c:numRef>
          </c:val>
          <c:extLst>
            <c:ext xmlns:c16="http://schemas.microsoft.com/office/drawing/2014/chart" uri="{C3380CC4-5D6E-409C-BE32-E72D297353CC}">
              <c16:uniqueId val="{00000000-F1E9-4108-86DD-BBBA5C71AB9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F1E9-4108-86DD-BBBA5C71AB9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【104.44】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【124.06】</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【42.02】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【785.10】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【87.54】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【49.87】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【271.15】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【56.93】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【28.42】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茨城県　笠間市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15">
      <c r="A8" s="2"/>
      <c r="B8" s="33" t="str">
        <f>データ!I6</f>
        <v>法適用</v>
      </c>
      <c r="C8" s="33"/>
      <c r="D8" s="33"/>
      <c r="E8" s="33"/>
      <c r="F8" s="33"/>
      <c r="G8" s="33"/>
      <c r="H8" s="33"/>
      <c r="I8" s="33" t="str">
        <f>データ!J6</f>
        <v>下水道事業</v>
      </c>
      <c r="J8" s="33"/>
      <c r="K8" s="33"/>
      <c r="L8" s="33"/>
      <c r="M8" s="33"/>
      <c r="N8" s="33"/>
      <c r="O8" s="33"/>
      <c r="P8" s="33" t="str">
        <f>データ!K6</f>
        <v>農業集落排水</v>
      </c>
      <c r="Q8" s="33"/>
      <c r="R8" s="33"/>
      <c r="S8" s="33"/>
      <c r="T8" s="33"/>
      <c r="U8" s="33"/>
      <c r="V8" s="33"/>
      <c r="W8" s="33" t="str">
        <f>データ!L6</f>
        <v>F2</v>
      </c>
      <c r="X8" s="33"/>
      <c r="Y8" s="33"/>
      <c r="Z8" s="33"/>
      <c r="AA8" s="33"/>
      <c r="AB8" s="33"/>
      <c r="AC8" s="33"/>
      <c r="AD8" s="34" t="str">
        <f>データ!$M$6</f>
        <v>非設置</v>
      </c>
      <c r="AE8" s="34"/>
      <c r="AF8" s="34"/>
      <c r="AG8" s="34"/>
      <c r="AH8" s="34"/>
      <c r="AI8" s="34"/>
      <c r="AJ8" s="34"/>
      <c r="AK8" s="3"/>
      <c r="AL8" s="35">
        <f>データ!S6</f>
        <v>73183</v>
      </c>
      <c r="AM8" s="35"/>
      <c r="AN8" s="35"/>
      <c r="AO8" s="35"/>
      <c r="AP8" s="35"/>
      <c r="AQ8" s="35"/>
      <c r="AR8" s="35"/>
      <c r="AS8" s="35"/>
      <c r="AT8" s="36">
        <f>データ!T6</f>
        <v>240.4</v>
      </c>
      <c r="AU8" s="36"/>
      <c r="AV8" s="36"/>
      <c r="AW8" s="36"/>
      <c r="AX8" s="36"/>
      <c r="AY8" s="36"/>
      <c r="AZ8" s="36"/>
      <c r="BA8" s="36"/>
      <c r="BB8" s="36">
        <f>データ!U6</f>
        <v>304.42</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15">
      <c r="A9" s="2"/>
      <c r="B9" s="29" t="s">
        <v>23</v>
      </c>
      <c r="C9" s="29"/>
      <c r="D9" s="29"/>
      <c r="E9" s="29"/>
      <c r="F9" s="29"/>
      <c r="G9" s="29"/>
      <c r="H9" s="29"/>
      <c r="I9" s="29" t="s">
        <v>24</v>
      </c>
      <c r="J9" s="29"/>
      <c r="K9" s="29"/>
      <c r="L9" s="29"/>
      <c r="M9" s="29"/>
      <c r="N9" s="29"/>
      <c r="O9" s="29"/>
      <c r="P9" s="29" t="s">
        <v>26</v>
      </c>
      <c r="Q9" s="29"/>
      <c r="R9" s="29"/>
      <c r="S9" s="29"/>
      <c r="T9" s="29"/>
      <c r="U9" s="29"/>
      <c r="V9" s="29"/>
      <c r="W9" s="29" t="s">
        <v>27</v>
      </c>
      <c r="X9" s="29"/>
      <c r="Y9" s="29"/>
      <c r="Z9" s="29"/>
      <c r="AA9" s="29"/>
      <c r="AB9" s="29"/>
      <c r="AC9" s="29"/>
      <c r="AD9" s="29" t="s">
        <v>22</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5</v>
      </c>
      <c r="BC9" s="29"/>
      <c r="BD9" s="29"/>
      <c r="BE9" s="29"/>
      <c r="BF9" s="29"/>
      <c r="BG9" s="29"/>
      <c r="BH9" s="29"/>
      <c r="BI9" s="29"/>
      <c r="BJ9" s="3"/>
      <c r="BK9" s="3"/>
      <c r="BL9" s="41" t="s">
        <v>32</v>
      </c>
      <c r="BM9" s="42"/>
      <c r="BN9" s="43" t="s">
        <v>34</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f>データ!O6</f>
        <v>61.77</v>
      </c>
      <c r="J10" s="36"/>
      <c r="K10" s="36"/>
      <c r="L10" s="36"/>
      <c r="M10" s="36"/>
      <c r="N10" s="36"/>
      <c r="O10" s="36"/>
      <c r="P10" s="36">
        <f>データ!P6</f>
        <v>9.14</v>
      </c>
      <c r="Q10" s="36"/>
      <c r="R10" s="36"/>
      <c r="S10" s="36"/>
      <c r="T10" s="36"/>
      <c r="U10" s="36"/>
      <c r="V10" s="36"/>
      <c r="W10" s="36">
        <f>データ!Q6</f>
        <v>87.96</v>
      </c>
      <c r="X10" s="36"/>
      <c r="Y10" s="36"/>
      <c r="Z10" s="36"/>
      <c r="AA10" s="36"/>
      <c r="AB10" s="36"/>
      <c r="AC10" s="36"/>
      <c r="AD10" s="35">
        <f>データ!R6</f>
        <v>3542</v>
      </c>
      <c r="AE10" s="35"/>
      <c r="AF10" s="35"/>
      <c r="AG10" s="35"/>
      <c r="AH10" s="35"/>
      <c r="AI10" s="35"/>
      <c r="AJ10" s="35"/>
      <c r="AK10" s="2"/>
      <c r="AL10" s="35">
        <f>データ!V6</f>
        <v>6664</v>
      </c>
      <c r="AM10" s="35"/>
      <c r="AN10" s="35"/>
      <c r="AO10" s="35"/>
      <c r="AP10" s="35"/>
      <c r="AQ10" s="35"/>
      <c r="AR10" s="35"/>
      <c r="AS10" s="35"/>
      <c r="AT10" s="36">
        <f>データ!W6</f>
        <v>4.82</v>
      </c>
      <c r="AU10" s="36"/>
      <c r="AV10" s="36"/>
      <c r="AW10" s="36"/>
      <c r="AX10" s="36"/>
      <c r="AY10" s="36"/>
      <c r="AZ10" s="36"/>
      <c r="BA10" s="36"/>
      <c r="BB10" s="36">
        <f>データ!X6</f>
        <v>1382.57</v>
      </c>
      <c r="BC10" s="36"/>
      <c r="BD10" s="36"/>
      <c r="BE10" s="36"/>
      <c r="BF10" s="36"/>
      <c r="BG10" s="36"/>
      <c r="BH10" s="36"/>
      <c r="BI10" s="36"/>
      <c r="BJ10" s="2"/>
      <c r="BK10" s="2"/>
      <c r="BL10" s="45" t="s">
        <v>35</v>
      </c>
      <c r="BM10" s="46"/>
      <c r="BN10" s="47" t="s">
        <v>38</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39</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40</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36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42</v>
      </c>
      <c r="BM45" s="60"/>
      <c r="BN45" s="60"/>
      <c r="BO45" s="60"/>
      <c r="BP45" s="60"/>
      <c r="BQ45" s="60"/>
      <c r="BR45" s="60"/>
      <c r="BS45" s="60"/>
      <c r="BT45" s="60"/>
      <c r="BU45" s="60"/>
      <c r="BV45" s="60"/>
      <c r="BW45" s="60"/>
      <c r="BX45" s="60"/>
      <c r="BY45" s="60"/>
      <c r="BZ45" s="6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15">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15">
      <c r="C83" s="49" t="s">
        <v>43</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6" t="s">
        <v>44</v>
      </c>
      <c r="C84" s="6"/>
      <c r="D84" s="6"/>
      <c r="E84" s="6" t="s">
        <v>46</v>
      </c>
      <c r="F84" s="6" t="s">
        <v>47</v>
      </c>
      <c r="G84" s="6" t="s">
        <v>48</v>
      </c>
      <c r="H84" s="6" t="s">
        <v>41</v>
      </c>
      <c r="I84" s="6" t="s">
        <v>11</v>
      </c>
      <c r="J84" s="6" t="s">
        <v>49</v>
      </c>
      <c r="K84" s="6" t="s">
        <v>50</v>
      </c>
      <c r="L84" s="6" t="s">
        <v>4</v>
      </c>
      <c r="M84" s="6" t="s">
        <v>33</v>
      </c>
      <c r="N84" s="6" t="s">
        <v>52</v>
      </c>
      <c r="O84" s="6" t="s">
        <v>54</v>
      </c>
    </row>
    <row r="85" spans="1:78" hidden="1" x14ac:dyDescent="0.15">
      <c r="B85" s="6"/>
      <c r="C85" s="6"/>
      <c r="D85" s="6"/>
      <c r="E85" s="6" t="str">
        <f>データ!AI6</f>
        <v>【104.44】</v>
      </c>
      <c r="F85" s="6" t="str">
        <f>データ!AT6</f>
        <v>【124.06】</v>
      </c>
      <c r="G85" s="6" t="str">
        <f>データ!BE6</f>
        <v>【42.02】</v>
      </c>
      <c r="H85" s="6" t="str">
        <f>データ!BP6</f>
        <v>【785.10】</v>
      </c>
      <c r="I85" s="6" t="str">
        <f>データ!CA6</f>
        <v>【56.93】</v>
      </c>
      <c r="J85" s="6" t="str">
        <f>データ!CL6</f>
        <v>【271.15】</v>
      </c>
      <c r="K85" s="6" t="str">
        <f>データ!CW6</f>
        <v>【49.87】</v>
      </c>
      <c r="L85" s="6" t="str">
        <f>データ!DH6</f>
        <v>【87.54】</v>
      </c>
      <c r="M85" s="6" t="str">
        <f>データ!DS6</f>
        <v>【28.42】</v>
      </c>
      <c r="N85" s="6" t="str">
        <f>データ!ED6</f>
        <v>【0.08】</v>
      </c>
      <c r="O85" s="6" t="str">
        <f>データ!EO6</f>
        <v>【0.02】</v>
      </c>
    </row>
  </sheetData>
  <sheetProtection algorithmName="SHA-512" hashValue="0qGQh2x/B5jPO7se9B/6R7l9fDV4NfNw+rCIKkcjIXDhP/O52d/ruOYBckKfwYox0l9zhAiYvno+7Z/xHc/IVA==" saltValue="VsFlyE3/cnj2lFq8jS9wy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55</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2</v>
      </c>
      <c r="C3" s="16" t="s">
        <v>58</v>
      </c>
      <c r="D3" s="16" t="s">
        <v>59</v>
      </c>
      <c r="E3" s="16" t="s">
        <v>7</v>
      </c>
      <c r="F3" s="16" t="s">
        <v>6</v>
      </c>
      <c r="G3" s="16" t="s">
        <v>25</v>
      </c>
      <c r="H3" s="73" t="s">
        <v>60</v>
      </c>
      <c r="I3" s="74"/>
      <c r="J3" s="74"/>
      <c r="K3" s="74"/>
      <c r="L3" s="74"/>
      <c r="M3" s="74"/>
      <c r="N3" s="74"/>
      <c r="O3" s="74"/>
      <c r="P3" s="74"/>
      <c r="Q3" s="74"/>
      <c r="R3" s="74"/>
      <c r="S3" s="74"/>
      <c r="T3" s="74"/>
      <c r="U3" s="74"/>
      <c r="V3" s="74"/>
      <c r="W3" s="74"/>
      <c r="X3" s="75"/>
      <c r="Y3" s="71"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61</v>
      </c>
      <c r="B4" s="17"/>
      <c r="C4" s="17"/>
      <c r="D4" s="17"/>
      <c r="E4" s="17"/>
      <c r="F4" s="17"/>
      <c r="G4" s="17"/>
      <c r="H4" s="76"/>
      <c r="I4" s="77"/>
      <c r="J4" s="77"/>
      <c r="K4" s="77"/>
      <c r="L4" s="77"/>
      <c r="M4" s="77"/>
      <c r="N4" s="77"/>
      <c r="O4" s="77"/>
      <c r="P4" s="77"/>
      <c r="Q4" s="77"/>
      <c r="R4" s="77"/>
      <c r="S4" s="77"/>
      <c r="T4" s="77"/>
      <c r="U4" s="77"/>
      <c r="V4" s="77"/>
      <c r="W4" s="77"/>
      <c r="X4" s="78"/>
      <c r="Y4" s="72" t="s">
        <v>51</v>
      </c>
      <c r="Z4" s="72"/>
      <c r="AA4" s="72"/>
      <c r="AB4" s="72"/>
      <c r="AC4" s="72"/>
      <c r="AD4" s="72"/>
      <c r="AE4" s="72"/>
      <c r="AF4" s="72"/>
      <c r="AG4" s="72"/>
      <c r="AH4" s="72"/>
      <c r="AI4" s="72"/>
      <c r="AJ4" s="72" t="s">
        <v>45</v>
      </c>
      <c r="AK4" s="72"/>
      <c r="AL4" s="72"/>
      <c r="AM4" s="72"/>
      <c r="AN4" s="72"/>
      <c r="AO4" s="72"/>
      <c r="AP4" s="72"/>
      <c r="AQ4" s="72"/>
      <c r="AR4" s="72"/>
      <c r="AS4" s="72"/>
      <c r="AT4" s="72"/>
      <c r="AU4" s="72" t="s">
        <v>28</v>
      </c>
      <c r="AV4" s="72"/>
      <c r="AW4" s="72"/>
      <c r="AX4" s="72"/>
      <c r="AY4" s="72"/>
      <c r="AZ4" s="72"/>
      <c r="BA4" s="72"/>
      <c r="BB4" s="72"/>
      <c r="BC4" s="72"/>
      <c r="BD4" s="72"/>
      <c r="BE4" s="72"/>
      <c r="BF4" s="72" t="s">
        <v>63</v>
      </c>
      <c r="BG4" s="72"/>
      <c r="BH4" s="72"/>
      <c r="BI4" s="72"/>
      <c r="BJ4" s="72"/>
      <c r="BK4" s="72"/>
      <c r="BL4" s="72"/>
      <c r="BM4" s="72"/>
      <c r="BN4" s="72"/>
      <c r="BO4" s="72"/>
      <c r="BP4" s="72"/>
      <c r="BQ4" s="72" t="s">
        <v>0</v>
      </c>
      <c r="BR4" s="72"/>
      <c r="BS4" s="72"/>
      <c r="BT4" s="72"/>
      <c r="BU4" s="72"/>
      <c r="BV4" s="72"/>
      <c r="BW4" s="72"/>
      <c r="BX4" s="72"/>
      <c r="BY4" s="72"/>
      <c r="BZ4" s="72"/>
      <c r="CA4" s="72"/>
      <c r="CB4" s="72" t="s">
        <v>62</v>
      </c>
      <c r="CC4" s="72"/>
      <c r="CD4" s="72"/>
      <c r="CE4" s="72"/>
      <c r="CF4" s="72"/>
      <c r="CG4" s="72"/>
      <c r="CH4" s="72"/>
      <c r="CI4" s="72"/>
      <c r="CJ4" s="72"/>
      <c r="CK4" s="72"/>
      <c r="CL4" s="72"/>
      <c r="CM4" s="72" t="s">
        <v>64</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37</v>
      </c>
      <c r="DU4" s="72"/>
      <c r="DV4" s="72"/>
      <c r="DW4" s="72"/>
      <c r="DX4" s="72"/>
      <c r="DY4" s="72"/>
      <c r="DZ4" s="72"/>
      <c r="EA4" s="72"/>
      <c r="EB4" s="72"/>
      <c r="EC4" s="72"/>
      <c r="ED4" s="72"/>
      <c r="EE4" s="72" t="s">
        <v>69</v>
      </c>
      <c r="EF4" s="72"/>
      <c r="EG4" s="72"/>
      <c r="EH4" s="72"/>
      <c r="EI4" s="72"/>
      <c r="EJ4" s="72"/>
      <c r="EK4" s="72"/>
      <c r="EL4" s="72"/>
      <c r="EM4" s="72"/>
      <c r="EN4" s="72"/>
      <c r="EO4" s="72"/>
    </row>
    <row r="5" spans="1:148" x14ac:dyDescent="0.15">
      <c r="A5" s="14" t="s">
        <v>70</v>
      </c>
      <c r="B5" s="18"/>
      <c r="C5" s="18"/>
      <c r="D5" s="18"/>
      <c r="E5" s="18"/>
      <c r="F5" s="18"/>
      <c r="G5" s="18"/>
      <c r="H5" s="22" t="s">
        <v>57</v>
      </c>
      <c r="I5" s="22" t="s">
        <v>71</v>
      </c>
      <c r="J5" s="22" t="s">
        <v>72</v>
      </c>
      <c r="K5" s="22" t="s">
        <v>73</v>
      </c>
      <c r="L5" s="22" t="s">
        <v>74</v>
      </c>
      <c r="M5" s="22" t="s">
        <v>8</v>
      </c>
      <c r="N5" s="22" t="s">
        <v>75</v>
      </c>
      <c r="O5" s="22" t="s">
        <v>76</v>
      </c>
      <c r="P5" s="22" t="s">
        <v>77</v>
      </c>
      <c r="Q5" s="22" t="s">
        <v>78</v>
      </c>
      <c r="R5" s="22" t="s">
        <v>79</v>
      </c>
      <c r="S5" s="22" t="s">
        <v>80</v>
      </c>
      <c r="T5" s="22" t="s">
        <v>81</v>
      </c>
      <c r="U5" s="22" t="s">
        <v>65</v>
      </c>
      <c r="V5" s="22" t="s">
        <v>82</v>
      </c>
      <c r="W5" s="22" t="s">
        <v>83</v>
      </c>
      <c r="X5" s="22" t="s">
        <v>84</v>
      </c>
      <c r="Y5" s="22" t="s">
        <v>85</v>
      </c>
      <c r="Z5" s="22" t="s">
        <v>86</v>
      </c>
      <c r="AA5" s="22" t="s">
        <v>87</v>
      </c>
      <c r="AB5" s="22" t="s">
        <v>88</v>
      </c>
      <c r="AC5" s="22" t="s">
        <v>89</v>
      </c>
      <c r="AD5" s="22" t="s">
        <v>91</v>
      </c>
      <c r="AE5" s="22" t="s">
        <v>92</v>
      </c>
      <c r="AF5" s="22" t="s">
        <v>93</v>
      </c>
      <c r="AG5" s="22" t="s">
        <v>94</v>
      </c>
      <c r="AH5" s="22" t="s">
        <v>95</v>
      </c>
      <c r="AI5" s="22" t="s">
        <v>44</v>
      </c>
      <c r="AJ5" s="22" t="s">
        <v>85</v>
      </c>
      <c r="AK5" s="22" t="s">
        <v>86</v>
      </c>
      <c r="AL5" s="22" t="s">
        <v>87</v>
      </c>
      <c r="AM5" s="22" t="s">
        <v>88</v>
      </c>
      <c r="AN5" s="22" t="s">
        <v>89</v>
      </c>
      <c r="AO5" s="22" t="s">
        <v>91</v>
      </c>
      <c r="AP5" s="22" t="s">
        <v>92</v>
      </c>
      <c r="AQ5" s="22" t="s">
        <v>93</v>
      </c>
      <c r="AR5" s="22" t="s">
        <v>94</v>
      </c>
      <c r="AS5" s="22" t="s">
        <v>95</v>
      </c>
      <c r="AT5" s="22" t="s">
        <v>90</v>
      </c>
      <c r="AU5" s="22" t="s">
        <v>85</v>
      </c>
      <c r="AV5" s="22" t="s">
        <v>86</v>
      </c>
      <c r="AW5" s="22" t="s">
        <v>87</v>
      </c>
      <c r="AX5" s="22" t="s">
        <v>88</v>
      </c>
      <c r="AY5" s="22" t="s">
        <v>89</v>
      </c>
      <c r="AZ5" s="22" t="s">
        <v>91</v>
      </c>
      <c r="BA5" s="22" t="s">
        <v>92</v>
      </c>
      <c r="BB5" s="22" t="s">
        <v>93</v>
      </c>
      <c r="BC5" s="22" t="s">
        <v>94</v>
      </c>
      <c r="BD5" s="22" t="s">
        <v>95</v>
      </c>
      <c r="BE5" s="22" t="s">
        <v>90</v>
      </c>
      <c r="BF5" s="22" t="s">
        <v>85</v>
      </c>
      <c r="BG5" s="22" t="s">
        <v>86</v>
      </c>
      <c r="BH5" s="22" t="s">
        <v>87</v>
      </c>
      <c r="BI5" s="22" t="s">
        <v>88</v>
      </c>
      <c r="BJ5" s="22" t="s">
        <v>89</v>
      </c>
      <c r="BK5" s="22" t="s">
        <v>91</v>
      </c>
      <c r="BL5" s="22" t="s">
        <v>92</v>
      </c>
      <c r="BM5" s="22" t="s">
        <v>93</v>
      </c>
      <c r="BN5" s="22" t="s">
        <v>94</v>
      </c>
      <c r="BO5" s="22" t="s">
        <v>95</v>
      </c>
      <c r="BP5" s="22" t="s">
        <v>90</v>
      </c>
      <c r="BQ5" s="22" t="s">
        <v>85</v>
      </c>
      <c r="BR5" s="22" t="s">
        <v>86</v>
      </c>
      <c r="BS5" s="22" t="s">
        <v>87</v>
      </c>
      <c r="BT5" s="22" t="s">
        <v>88</v>
      </c>
      <c r="BU5" s="22" t="s">
        <v>89</v>
      </c>
      <c r="BV5" s="22" t="s">
        <v>91</v>
      </c>
      <c r="BW5" s="22" t="s">
        <v>92</v>
      </c>
      <c r="BX5" s="22" t="s">
        <v>93</v>
      </c>
      <c r="BY5" s="22" t="s">
        <v>94</v>
      </c>
      <c r="BZ5" s="22" t="s">
        <v>95</v>
      </c>
      <c r="CA5" s="22" t="s">
        <v>90</v>
      </c>
      <c r="CB5" s="22" t="s">
        <v>85</v>
      </c>
      <c r="CC5" s="22" t="s">
        <v>86</v>
      </c>
      <c r="CD5" s="22" t="s">
        <v>87</v>
      </c>
      <c r="CE5" s="22" t="s">
        <v>88</v>
      </c>
      <c r="CF5" s="22" t="s">
        <v>89</v>
      </c>
      <c r="CG5" s="22" t="s">
        <v>91</v>
      </c>
      <c r="CH5" s="22" t="s">
        <v>92</v>
      </c>
      <c r="CI5" s="22" t="s">
        <v>93</v>
      </c>
      <c r="CJ5" s="22" t="s">
        <v>94</v>
      </c>
      <c r="CK5" s="22" t="s">
        <v>95</v>
      </c>
      <c r="CL5" s="22" t="s">
        <v>90</v>
      </c>
      <c r="CM5" s="22" t="s">
        <v>85</v>
      </c>
      <c r="CN5" s="22" t="s">
        <v>86</v>
      </c>
      <c r="CO5" s="22" t="s">
        <v>87</v>
      </c>
      <c r="CP5" s="22" t="s">
        <v>88</v>
      </c>
      <c r="CQ5" s="22" t="s">
        <v>89</v>
      </c>
      <c r="CR5" s="22" t="s">
        <v>91</v>
      </c>
      <c r="CS5" s="22" t="s">
        <v>92</v>
      </c>
      <c r="CT5" s="22" t="s">
        <v>93</v>
      </c>
      <c r="CU5" s="22" t="s">
        <v>94</v>
      </c>
      <c r="CV5" s="22" t="s">
        <v>95</v>
      </c>
      <c r="CW5" s="22" t="s">
        <v>90</v>
      </c>
      <c r="CX5" s="22" t="s">
        <v>85</v>
      </c>
      <c r="CY5" s="22" t="s">
        <v>86</v>
      </c>
      <c r="CZ5" s="22" t="s">
        <v>87</v>
      </c>
      <c r="DA5" s="22" t="s">
        <v>88</v>
      </c>
      <c r="DB5" s="22" t="s">
        <v>89</v>
      </c>
      <c r="DC5" s="22" t="s">
        <v>91</v>
      </c>
      <c r="DD5" s="22" t="s">
        <v>92</v>
      </c>
      <c r="DE5" s="22" t="s">
        <v>93</v>
      </c>
      <c r="DF5" s="22" t="s">
        <v>94</v>
      </c>
      <c r="DG5" s="22" t="s">
        <v>95</v>
      </c>
      <c r="DH5" s="22" t="s">
        <v>90</v>
      </c>
      <c r="DI5" s="22" t="s">
        <v>85</v>
      </c>
      <c r="DJ5" s="22" t="s">
        <v>86</v>
      </c>
      <c r="DK5" s="22" t="s">
        <v>87</v>
      </c>
      <c r="DL5" s="22" t="s">
        <v>88</v>
      </c>
      <c r="DM5" s="22" t="s">
        <v>89</v>
      </c>
      <c r="DN5" s="22" t="s">
        <v>91</v>
      </c>
      <c r="DO5" s="22" t="s">
        <v>92</v>
      </c>
      <c r="DP5" s="22" t="s">
        <v>93</v>
      </c>
      <c r="DQ5" s="22" t="s">
        <v>94</v>
      </c>
      <c r="DR5" s="22" t="s">
        <v>95</v>
      </c>
      <c r="DS5" s="22" t="s">
        <v>90</v>
      </c>
      <c r="DT5" s="22" t="s">
        <v>85</v>
      </c>
      <c r="DU5" s="22" t="s">
        <v>86</v>
      </c>
      <c r="DV5" s="22" t="s">
        <v>87</v>
      </c>
      <c r="DW5" s="22" t="s">
        <v>88</v>
      </c>
      <c r="DX5" s="22" t="s">
        <v>89</v>
      </c>
      <c r="DY5" s="22" t="s">
        <v>91</v>
      </c>
      <c r="DZ5" s="22" t="s">
        <v>92</v>
      </c>
      <c r="EA5" s="22" t="s">
        <v>93</v>
      </c>
      <c r="EB5" s="22" t="s">
        <v>94</v>
      </c>
      <c r="EC5" s="22" t="s">
        <v>95</v>
      </c>
      <c r="ED5" s="22" t="s">
        <v>90</v>
      </c>
      <c r="EE5" s="22" t="s">
        <v>85</v>
      </c>
      <c r="EF5" s="22" t="s">
        <v>86</v>
      </c>
      <c r="EG5" s="22" t="s">
        <v>87</v>
      </c>
      <c r="EH5" s="22" t="s">
        <v>88</v>
      </c>
      <c r="EI5" s="22" t="s">
        <v>89</v>
      </c>
      <c r="EJ5" s="22" t="s">
        <v>91</v>
      </c>
      <c r="EK5" s="22" t="s">
        <v>92</v>
      </c>
      <c r="EL5" s="22" t="s">
        <v>93</v>
      </c>
      <c r="EM5" s="22" t="s">
        <v>94</v>
      </c>
      <c r="EN5" s="22" t="s">
        <v>95</v>
      </c>
      <c r="EO5" s="22" t="s">
        <v>90</v>
      </c>
    </row>
    <row r="6" spans="1:148" s="13" customFormat="1" x14ac:dyDescent="0.15">
      <c r="A6" s="14" t="s">
        <v>96</v>
      </c>
      <c r="B6" s="19">
        <f t="shared" ref="B6:X6" si="1">B7</f>
        <v>2023</v>
      </c>
      <c r="C6" s="19">
        <f t="shared" si="1"/>
        <v>82163</v>
      </c>
      <c r="D6" s="19">
        <f t="shared" si="1"/>
        <v>46</v>
      </c>
      <c r="E6" s="19">
        <f t="shared" si="1"/>
        <v>17</v>
      </c>
      <c r="F6" s="19">
        <f t="shared" si="1"/>
        <v>5</v>
      </c>
      <c r="G6" s="19">
        <f t="shared" si="1"/>
        <v>0</v>
      </c>
      <c r="H6" s="19" t="str">
        <f t="shared" si="1"/>
        <v>茨城県　笠間市</v>
      </c>
      <c r="I6" s="19" t="str">
        <f t="shared" si="1"/>
        <v>法適用</v>
      </c>
      <c r="J6" s="19" t="str">
        <f t="shared" si="1"/>
        <v>下水道事業</v>
      </c>
      <c r="K6" s="19" t="str">
        <f t="shared" si="1"/>
        <v>農業集落排水</v>
      </c>
      <c r="L6" s="19" t="str">
        <f t="shared" si="1"/>
        <v>F2</v>
      </c>
      <c r="M6" s="19" t="str">
        <f t="shared" si="1"/>
        <v>非設置</v>
      </c>
      <c r="N6" s="23" t="str">
        <f t="shared" si="1"/>
        <v>-</v>
      </c>
      <c r="O6" s="23">
        <f t="shared" si="1"/>
        <v>61.77</v>
      </c>
      <c r="P6" s="23">
        <f t="shared" si="1"/>
        <v>9.14</v>
      </c>
      <c r="Q6" s="23">
        <f t="shared" si="1"/>
        <v>87.96</v>
      </c>
      <c r="R6" s="23">
        <f t="shared" si="1"/>
        <v>3542</v>
      </c>
      <c r="S6" s="23">
        <f t="shared" si="1"/>
        <v>73183</v>
      </c>
      <c r="T6" s="23">
        <f t="shared" si="1"/>
        <v>240.4</v>
      </c>
      <c r="U6" s="23">
        <f t="shared" si="1"/>
        <v>304.42</v>
      </c>
      <c r="V6" s="23">
        <f t="shared" si="1"/>
        <v>6664</v>
      </c>
      <c r="W6" s="23">
        <f t="shared" si="1"/>
        <v>4.82</v>
      </c>
      <c r="X6" s="23">
        <f t="shared" si="1"/>
        <v>1382.57</v>
      </c>
      <c r="Y6" s="27" t="str">
        <f t="shared" ref="Y6:AH6" si="2">IF(Y7="",NA(),Y7)</f>
        <v>-</v>
      </c>
      <c r="Z6" s="27" t="str">
        <f t="shared" si="2"/>
        <v>-</v>
      </c>
      <c r="AA6" s="27" t="str">
        <f t="shared" si="2"/>
        <v>-</v>
      </c>
      <c r="AB6" s="27" t="str">
        <f t="shared" si="2"/>
        <v>-</v>
      </c>
      <c r="AC6" s="27">
        <f t="shared" si="2"/>
        <v>98.86</v>
      </c>
      <c r="AD6" s="27" t="str">
        <f t="shared" si="2"/>
        <v>-</v>
      </c>
      <c r="AE6" s="27" t="str">
        <f t="shared" si="2"/>
        <v>-</v>
      </c>
      <c r="AF6" s="27" t="str">
        <f t="shared" si="2"/>
        <v>-</v>
      </c>
      <c r="AG6" s="27" t="str">
        <f t="shared" si="2"/>
        <v>-</v>
      </c>
      <c r="AH6" s="27">
        <f t="shared" si="2"/>
        <v>106.35</v>
      </c>
      <c r="AI6" s="23" t="str">
        <f>IF(AI7="","",IF(AI7="-","【-】","【"&amp;SUBSTITUTE(TEXT(AI7,"#,##0.00"),"-","△")&amp;"】"))</f>
        <v>【104.44】</v>
      </c>
      <c r="AJ6" s="27" t="str">
        <f t="shared" ref="AJ6:AS6" si="3">IF(AJ7="",NA(),AJ7)</f>
        <v>-</v>
      </c>
      <c r="AK6" s="27" t="str">
        <f t="shared" si="3"/>
        <v>-</v>
      </c>
      <c r="AL6" s="27" t="str">
        <f t="shared" si="3"/>
        <v>-</v>
      </c>
      <c r="AM6" s="27" t="str">
        <f t="shared" si="3"/>
        <v>-</v>
      </c>
      <c r="AN6" s="27">
        <f t="shared" si="3"/>
        <v>10</v>
      </c>
      <c r="AO6" s="27" t="str">
        <f t="shared" si="3"/>
        <v>-</v>
      </c>
      <c r="AP6" s="27" t="str">
        <f t="shared" si="3"/>
        <v>-</v>
      </c>
      <c r="AQ6" s="27" t="str">
        <f t="shared" si="3"/>
        <v>-</v>
      </c>
      <c r="AR6" s="27" t="str">
        <f t="shared" si="3"/>
        <v>-</v>
      </c>
      <c r="AS6" s="27">
        <f t="shared" si="3"/>
        <v>129.88999999999999</v>
      </c>
      <c r="AT6" s="23" t="str">
        <f>IF(AT7="","",IF(AT7="-","【-】","【"&amp;SUBSTITUTE(TEXT(AT7,"#,##0.00"),"-","△")&amp;"】"))</f>
        <v>【124.06】</v>
      </c>
      <c r="AU6" s="27" t="str">
        <f t="shared" ref="AU6:BD6" si="4">IF(AU7="",NA(),AU7)</f>
        <v>-</v>
      </c>
      <c r="AV6" s="27" t="str">
        <f t="shared" si="4"/>
        <v>-</v>
      </c>
      <c r="AW6" s="27" t="str">
        <f t="shared" si="4"/>
        <v>-</v>
      </c>
      <c r="AX6" s="27" t="str">
        <f t="shared" si="4"/>
        <v>-</v>
      </c>
      <c r="AY6" s="27">
        <f t="shared" si="4"/>
        <v>36.56</v>
      </c>
      <c r="AZ6" s="27" t="str">
        <f t="shared" si="4"/>
        <v>-</v>
      </c>
      <c r="BA6" s="27" t="str">
        <f t="shared" si="4"/>
        <v>-</v>
      </c>
      <c r="BB6" s="27" t="str">
        <f t="shared" si="4"/>
        <v>-</v>
      </c>
      <c r="BC6" s="27" t="str">
        <f t="shared" si="4"/>
        <v>-</v>
      </c>
      <c r="BD6" s="27">
        <f t="shared" si="4"/>
        <v>44.04</v>
      </c>
      <c r="BE6" s="23" t="str">
        <f>IF(BE7="","",IF(BE7="-","【-】","【"&amp;SUBSTITUTE(TEXT(BE7,"#,##0.00"),"-","△")&amp;"】"))</f>
        <v>【42.02】</v>
      </c>
      <c r="BF6" s="27" t="str">
        <f t="shared" ref="BF6:BO6" si="5">IF(BF7="",NA(),BF7)</f>
        <v>-</v>
      </c>
      <c r="BG6" s="27" t="str">
        <f t="shared" si="5"/>
        <v>-</v>
      </c>
      <c r="BH6" s="27" t="str">
        <f t="shared" si="5"/>
        <v>-</v>
      </c>
      <c r="BI6" s="27" t="str">
        <f t="shared" si="5"/>
        <v>-</v>
      </c>
      <c r="BJ6" s="27">
        <f t="shared" si="5"/>
        <v>3.46</v>
      </c>
      <c r="BK6" s="27" t="str">
        <f t="shared" si="5"/>
        <v>-</v>
      </c>
      <c r="BL6" s="27" t="str">
        <f t="shared" si="5"/>
        <v>-</v>
      </c>
      <c r="BM6" s="27" t="str">
        <f t="shared" si="5"/>
        <v>-</v>
      </c>
      <c r="BN6" s="27" t="str">
        <f t="shared" si="5"/>
        <v>-</v>
      </c>
      <c r="BO6" s="27">
        <f t="shared" si="5"/>
        <v>839.21</v>
      </c>
      <c r="BP6" s="23" t="str">
        <f>IF(BP7="","",IF(BP7="-","【-】","【"&amp;SUBSTITUTE(TEXT(BP7,"#,##0.00"),"-","△")&amp;"】"))</f>
        <v>【785.10】</v>
      </c>
      <c r="BQ6" s="27" t="str">
        <f t="shared" ref="BQ6:BZ6" si="6">IF(BQ7="",NA(),BQ7)</f>
        <v>-</v>
      </c>
      <c r="BR6" s="27" t="str">
        <f t="shared" si="6"/>
        <v>-</v>
      </c>
      <c r="BS6" s="27" t="str">
        <f t="shared" si="6"/>
        <v>-</v>
      </c>
      <c r="BT6" s="27" t="str">
        <f t="shared" si="6"/>
        <v>-</v>
      </c>
      <c r="BU6" s="27">
        <f t="shared" si="6"/>
        <v>63.15</v>
      </c>
      <c r="BV6" s="27" t="str">
        <f t="shared" si="6"/>
        <v>-</v>
      </c>
      <c r="BW6" s="27" t="str">
        <f t="shared" si="6"/>
        <v>-</v>
      </c>
      <c r="BX6" s="27" t="str">
        <f t="shared" si="6"/>
        <v>-</v>
      </c>
      <c r="BY6" s="27" t="str">
        <f t="shared" si="6"/>
        <v>-</v>
      </c>
      <c r="BZ6" s="27">
        <f t="shared" si="6"/>
        <v>52.05</v>
      </c>
      <c r="CA6" s="23" t="str">
        <f>IF(CA7="","",IF(CA7="-","【-】","【"&amp;SUBSTITUTE(TEXT(CA7,"#,##0.00"),"-","△")&amp;"】"))</f>
        <v>【56.93】</v>
      </c>
      <c r="CB6" s="27" t="str">
        <f t="shared" ref="CB6:CK6" si="7">IF(CB7="",NA(),CB7)</f>
        <v>-</v>
      </c>
      <c r="CC6" s="27" t="str">
        <f t="shared" si="7"/>
        <v>-</v>
      </c>
      <c r="CD6" s="27" t="str">
        <f t="shared" si="7"/>
        <v>-</v>
      </c>
      <c r="CE6" s="27" t="str">
        <f t="shared" si="7"/>
        <v>-</v>
      </c>
      <c r="CF6" s="27">
        <f t="shared" si="7"/>
        <v>273.33</v>
      </c>
      <c r="CG6" s="27" t="str">
        <f t="shared" si="7"/>
        <v>-</v>
      </c>
      <c r="CH6" s="27" t="str">
        <f t="shared" si="7"/>
        <v>-</v>
      </c>
      <c r="CI6" s="27" t="str">
        <f t="shared" si="7"/>
        <v>-</v>
      </c>
      <c r="CJ6" s="27" t="str">
        <f t="shared" si="7"/>
        <v>-</v>
      </c>
      <c r="CK6" s="27">
        <f t="shared" si="7"/>
        <v>301.86</v>
      </c>
      <c r="CL6" s="23" t="str">
        <f>IF(CL7="","",IF(CL7="-","【-】","【"&amp;SUBSTITUTE(TEXT(CL7,"#,##0.00"),"-","△")&amp;"】"))</f>
        <v>【271.15】</v>
      </c>
      <c r="CM6" s="27" t="str">
        <f t="shared" ref="CM6:CV6" si="8">IF(CM7="",NA(),CM7)</f>
        <v>-</v>
      </c>
      <c r="CN6" s="27" t="str">
        <f t="shared" si="8"/>
        <v>-</v>
      </c>
      <c r="CO6" s="27" t="str">
        <f t="shared" si="8"/>
        <v>-</v>
      </c>
      <c r="CP6" s="27" t="str">
        <f t="shared" si="8"/>
        <v>-</v>
      </c>
      <c r="CQ6" s="27">
        <f t="shared" si="8"/>
        <v>35.06</v>
      </c>
      <c r="CR6" s="27" t="str">
        <f t="shared" si="8"/>
        <v>-</v>
      </c>
      <c r="CS6" s="27" t="str">
        <f t="shared" si="8"/>
        <v>-</v>
      </c>
      <c r="CT6" s="27" t="str">
        <f t="shared" si="8"/>
        <v>-</v>
      </c>
      <c r="CU6" s="27" t="str">
        <f t="shared" si="8"/>
        <v>-</v>
      </c>
      <c r="CV6" s="27">
        <f t="shared" si="8"/>
        <v>46.25</v>
      </c>
      <c r="CW6" s="23" t="str">
        <f>IF(CW7="","",IF(CW7="-","【-】","【"&amp;SUBSTITUTE(TEXT(CW7,"#,##0.00"),"-","△")&amp;"】"))</f>
        <v>【49.87】</v>
      </c>
      <c r="CX6" s="27" t="str">
        <f t="shared" ref="CX6:DG6" si="9">IF(CX7="",NA(),CX7)</f>
        <v>-</v>
      </c>
      <c r="CY6" s="27" t="str">
        <f t="shared" si="9"/>
        <v>-</v>
      </c>
      <c r="CZ6" s="27" t="str">
        <f t="shared" si="9"/>
        <v>-</v>
      </c>
      <c r="DA6" s="27" t="str">
        <f t="shared" si="9"/>
        <v>-</v>
      </c>
      <c r="DB6" s="27">
        <f t="shared" si="9"/>
        <v>82.37</v>
      </c>
      <c r="DC6" s="27" t="str">
        <f t="shared" si="9"/>
        <v>-</v>
      </c>
      <c r="DD6" s="27" t="str">
        <f t="shared" si="9"/>
        <v>-</v>
      </c>
      <c r="DE6" s="27" t="str">
        <f t="shared" si="9"/>
        <v>-</v>
      </c>
      <c r="DF6" s="27" t="str">
        <f t="shared" si="9"/>
        <v>-</v>
      </c>
      <c r="DG6" s="27">
        <f t="shared" si="9"/>
        <v>83.96</v>
      </c>
      <c r="DH6" s="23" t="str">
        <f>IF(DH7="","",IF(DH7="-","【-】","【"&amp;SUBSTITUTE(TEXT(DH7,"#,##0.00"),"-","△")&amp;"】"))</f>
        <v>【87.54】</v>
      </c>
      <c r="DI6" s="27" t="str">
        <f t="shared" ref="DI6:DR6" si="10">IF(DI7="",NA(),DI7)</f>
        <v>-</v>
      </c>
      <c r="DJ6" s="27" t="str">
        <f t="shared" si="10"/>
        <v>-</v>
      </c>
      <c r="DK6" s="27" t="str">
        <f t="shared" si="10"/>
        <v>-</v>
      </c>
      <c r="DL6" s="27" t="str">
        <f t="shared" si="10"/>
        <v>-</v>
      </c>
      <c r="DM6" s="27">
        <f t="shared" si="10"/>
        <v>3.3</v>
      </c>
      <c r="DN6" s="27" t="str">
        <f t="shared" si="10"/>
        <v>-</v>
      </c>
      <c r="DO6" s="27" t="str">
        <f t="shared" si="10"/>
        <v>-</v>
      </c>
      <c r="DP6" s="27" t="str">
        <f t="shared" si="10"/>
        <v>-</v>
      </c>
      <c r="DQ6" s="27" t="str">
        <f t="shared" si="10"/>
        <v>-</v>
      </c>
      <c r="DR6" s="27">
        <f t="shared" si="10"/>
        <v>25.46</v>
      </c>
      <c r="DS6" s="23" t="str">
        <f>IF(DS7="","",IF(DS7="-","【-】","【"&amp;SUBSTITUTE(TEXT(DS7,"#,##0.00"),"-","△")&amp;"】"))</f>
        <v>【28.42】</v>
      </c>
      <c r="DT6" s="27" t="str">
        <f t="shared" ref="DT6:EC6" si="11">IF(DT7="",NA(),DT7)</f>
        <v>-</v>
      </c>
      <c r="DU6" s="27" t="str">
        <f t="shared" si="11"/>
        <v>-</v>
      </c>
      <c r="DV6" s="27" t="str">
        <f t="shared" si="11"/>
        <v>-</v>
      </c>
      <c r="DW6" s="27" t="str">
        <f t="shared" si="11"/>
        <v>-</v>
      </c>
      <c r="DX6" s="23">
        <f t="shared" si="11"/>
        <v>0</v>
      </c>
      <c r="DY6" s="27" t="str">
        <f t="shared" si="11"/>
        <v>-</v>
      </c>
      <c r="DZ6" s="27" t="str">
        <f t="shared" si="11"/>
        <v>-</v>
      </c>
      <c r="EA6" s="27" t="str">
        <f t="shared" si="11"/>
        <v>-</v>
      </c>
      <c r="EB6" s="27" t="str">
        <f t="shared" si="11"/>
        <v>-</v>
      </c>
      <c r="EC6" s="27">
        <f t="shared" si="11"/>
        <v>0.19</v>
      </c>
      <c r="ED6" s="23" t="str">
        <f>IF(ED7="","",IF(ED7="-","【-】","【"&amp;SUBSTITUTE(TEXT(ED7,"#,##0.00"),"-","△")&amp;"】"))</f>
        <v>【0.08】</v>
      </c>
      <c r="EE6" s="27" t="str">
        <f t="shared" ref="EE6:EN6" si="12">IF(EE7="",NA(),EE7)</f>
        <v>-</v>
      </c>
      <c r="EF6" s="27" t="str">
        <f t="shared" si="12"/>
        <v>-</v>
      </c>
      <c r="EG6" s="27" t="str">
        <f t="shared" si="12"/>
        <v>-</v>
      </c>
      <c r="EH6" s="27" t="str">
        <f t="shared" si="12"/>
        <v>-</v>
      </c>
      <c r="EI6" s="23">
        <f t="shared" si="12"/>
        <v>0</v>
      </c>
      <c r="EJ6" s="27" t="str">
        <f t="shared" si="12"/>
        <v>-</v>
      </c>
      <c r="EK6" s="27" t="str">
        <f t="shared" si="12"/>
        <v>-</v>
      </c>
      <c r="EL6" s="27" t="str">
        <f t="shared" si="12"/>
        <v>-</v>
      </c>
      <c r="EM6" s="27" t="str">
        <f t="shared" si="12"/>
        <v>-</v>
      </c>
      <c r="EN6" s="27">
        <f t="shared" si="12"/>
        <v>0.03</v>
      </c>
      <c r="EO6" s="23" t="str">
        <f>IF(EO7="","",IF(EO7="-","【-】","【"&amp;SUBSTITUTE(TEXT(EO7,"#,##0.00"),"-","△")&amp;"】"))</f>
        <v>【0.02】</v>
      </c>
    </row>
    <row r="7" spans="1:148" s="13" customFormat="1" x14ac:dyDescent="0.15">
      <c r="A7" s="14"/>
      <c r="B7" s="20">
        <v>2023</v>
      </c>
      <c r="C7" s="20">
        <v>82163</v>
      </c>
      <c r="D7" s="20">
        <v>46</v>
      </c>
      <c r="E7" s="20">
        <v>17</v>
      </c>
      <c r="F7" s="20">
        <v>5</v>
      </c>
      <c r="G7" s="20">
        <v>0</v>
      </c>
      <c r="H7" s="20" t="s">
        <v>66</v>
      </c>
      <c r="I7" s="20" t="s">
        <v>97</v>
      </c>
      <c r="J7" s="20" t="s">
        <v>98</v>
      </c>
      <c r="K7" s="20" t="s">
        <v>99</v>
      </c>
      <c r="L7" s="20" t="s">
        <v>100</v>
      </c>
      <c r="M7" s="20" t="s">
        <v>101</v>
      </c>
      <c r="N7" s="24" t="s">
        <v>102</v>
      </c>
      <c r="O7" s="24">
        <v>61.77</v>
      </c>
      <c r="P7" s="24">
        <v>9.14</v>
      </c>
      <c r="Q7" s="24">
        <v>87.96</v>
      </c>
      <c r="R7" s="24">
        <v>3542</v>
      </c>
      <c r="S7" s="24">
        <v>73183</v>
      </c>
      <c r="T7" s="24">
        <v>240.4</v>
      </c>
      <c r="U7" s="24">
        <v>304.42</v>
      </c>
      <c r="V7" s="24">
        <v>6664</v>
      </c>
      <c r="W7" s="24">
        <v>4.82</v>
      </c>
      <c r="X7" s="24">
        <v>1382.57</v>
      </c>
      <c r="Y7" s="24" t="s">
        <v>102</v>
      </c>
      <c r="Z7" s="24" t="s">
        <v>102</v>
      </c>
      <c r="AA7" s="24" t="s">
        <v>102</v>
      </c>
      <c r="AB7" s="24" t="s">
        <v>102</v>
      </c>
      <c r="AC7" s="24">
        <v>98.86</v>
      </c>
      <c r="AD7" s="24" t="s">
        <v>102</v>
      </c>
      <c r="AE7" s="24" t="s">
        <v>102</v>
      </c>
      <c r="AF7" s="24" t="s">
        <v>102</v>
      </c>
      <c r="AG7" s="24" t="s">
        <v>102</v>
      </c>
      <c r="AH7" s="24">
        <v>106.35</v>
      </c>
      <c r="AI7" s="24">
        <v>104.44</v>
      </c>
      <c r="AJ7" s="24" t="s">
        <v>102</v>
      </c>
      <c r="AK7" s="24" t="s">
        <v>102</v>
      </c>
      <c r="AL7" s="24" t="s">
        <v>102</v>
      </c>
      <c r="AM7" s="24" t="s">
        <v>102</v>
      </c>
      <c r="AN7" s="24">
        <v>10</v>
      </c>
      <c r="AO7" s="24" t="s">
        <v>102</v>
      </c>
      <c r="AP7" s="24" t="s">
        <v>102</v>
      </c>
      <c r="AQ7" s="24" t="s">
        <v>102</v>
      </c>
      <c r="AR7" s="24" t="s">
        <v>102</v>
      </c>
      <c r="AS7" s="24">
        <v>129.88999999999999</v>
      </c>
      <c r="AT7" s="24">
        <v>124.06</v>
      </c>
      <c r="AU7" s="24" t="s">
        <v>102</v>
      </c>
      <c r="AV7" s="24" t="s">
        <v>102</v>
      </c>
      <c r="AW7" s="24" t="s">
        <v>102</v>
      </c>
      <c r="AX7" s="24" t="s">
        <v>102</v>
      </c>
      <c r="AY7" s="24">
        <v>36.56</v>
      </c>
      <c r="AZ7" s="24" t="s">
        <v>102</v>
      </c>
      <c r="BA7" s="24" t="s">
        <v>102</v>
      </c>
      <c r="BB7" s="24" t="s">
        <v>102</v>
      </c>
      <c r="BC7" s="24" t="s">
        <v>102</v>
      </c>
      <c r="BD7" s="24">
        <v>44.04</v>
      </c>
      <c r="BE7" s="24">
        <v>42.02</v>
      </c>
      <c r="BF7" s="24" t="s">
        <v>102</v>
      </c>
      <c r="BG7" s="24" t="s">
        <v>102</v>
      </c>
      <c r="BH7" s="24" t="s">
        <v>102</v>
      </c>
      <c r="BI7" s="24" t="s">
        <v>102</v>
      </c>
      <c r="BJ7" s="24">
        <v>3.46</v>
      </c>
      <c r="BK7" s="24" t="s">
        <v>102</v>
      </c>
      <c r="BL7" s="24" t="s">
        <v>102</v>
      </c>
      <c r="BM7" s="24" t="s">
        <v>102</v>
      </c>
      <c r="BN7" s="24" t="s">
        <v>102</v>
      </c>
      <c r="BO7" s="24">
        <v>839.21</v>
      </c>
      <c r="BP7" s="24">
        <v>785.1</v>
      </c>
      <c r="BQ7" s="24" t="s">
        <v>102</v>
      </c>
      <c r="BR7" s="24" t="s">
        <v>102</v>
      </c>
      <c r="BS7" s="24" t="s">
        <v>102</v>
      </c>
      <c r="BT7" s="24" t="s">
        <v>102</v>
      </c>
      <c r="BU7" s="24">
        <v>63.15</v>
      </c>
      <c r="BV7" s="24" t="s">
        <v>102</v>
      </c>
      <c r="BW7" s="24" t="s">
        <v>102</v>
      </c>
      <c r="BX7" s="24" t="s">
        <v>102</v>
      </c>
      <c r="BY7" s="24" t="s">
        <v>102</v>
      </c>
      <c r="BZ7" s="24">
        <v>52.05</v>
      </c>
      <c r="CA7" s="24">
        <v>56.93</v>
      </c>
      <c r="CB7" s="24" t="s">
        <v>102</v>
      </c>
      <c r="CC7" s="24" t="s">
        <v>102</v>
      </c>
      <c r="CD7" s="24" t="s">
        <v>102</v>
      </c>
      <c r="CE7" s="24" t="s">
        <v>102</v>
      </c>
      <c r="CF7" s="24">
        <v>273.33</v>
      </c>
      <c r="CG7" s="24" t="s">
        <v>102</v>
      </c>
      <c r="CH7" s="24" t="s">
        <v>102</v>
      </c>
      <c r="CI7" s="24" t="s">
        <v>102</v>
      </c>
      <c r="CJ7" s="24" t="s">
        <v>102</v>
      </c>
      <c r="CK7" s="24">
        <v>301.86</v>
      </c>
      <c r="CL7" s="24">
        <v>271.14999999999998</v>
      </c>
      <c r="CM7" s="24" t="s">
        <v>102</v>
      </c>
      <c r="CN7" s="24" t="s">
        <v>102</v>
      </c>
      <c r="CO7" s="24" t="s">
        <v>102</v>
      </c>
      <c r="CP7" s="24" t="s">
        <v>102</v>
      </c>
      <c r="CQ7" s="24">
        <v>35.06</v>
      </c>
      <c r="CR7" s="24" t="s">
        <v>102</v>
      </c>
      <c r="CS7" s="24" t="s">
        <v>102</v>
      </c>
      <c r="CT7" s="24" t="s">
        <v>102</v>
      </c>
      <c r="CU7" s="24" t="s">
        <v>102</v>
      </c>
      <c r="CV7" s="24">
        <v>46.25</v>
      </c>
      <c r="CW7" s="24">
        <v>49.87</v>
      </c>
      <c r="CX7" s="24" t="s">
        <v>102</v>
      </c>
      <c r="CY7" s="24" t="s">
        <v>102</v>
      </c>
      <c r="CZ7" s="24" t="s">
        <v>102</v>
      </c>
      <c r="DA7" s="24" t="s">
        <v>102</v>
      </c>
      <c r="DB7" s="24">
        <v>82.37</v>
      </c>
      <c r="DC7" s="24" t="s">
        <v>102</v>
      </c>
      <c r="DD7" s="24" t="s">
        <v>102</v>
      </c>
      <c r="DE7" s="24" t="s">
        <v>102</v>
      </c>
      <c r="DF7" s="24" t="s">
        <v>102</v>
      </c>
      <c r="DG7" s="24">
        <v>83.96</v>
      </c>
      <c r="DH7" s="24">
        <v>87.54</v>
      </c>
      <c r="DI7" s="24" t="s">
        <v>102</v>
      </c>
      <c r="DJ7" s="24" t="s">
        <v>102</v>
      </c>
      <c r="DK7" s="24" t="s">
        <v>102</v>
      </c>
      <c r="DL7" s="24" t="s">
        <v>102</v>
      </c>
      <c r="DM7" s="24">
        <v>3.3</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2025-01-24T07:16:13Z</dcterms:created>
  <dcterms:modified xsi:type="dcterms:W3CDTF">2025-02-21T07:51:44Z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2025-01-29T08:36:51Z</vt:filetime>
  </property>
</Properties>
</file>