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WzSCF4t7g2QH2britsPHuTRvEX3hTYa2kqrttvU8tcqwfvJHXjjLn8kZ3opJR+M0xcSmnMn6I2T8wR2zNOBxQQ==" workbookSaltValue="gGV1rGrmOPK5XJ5HpK5qbQ==" workbookSpinCount="100000" lockStructure="1"/>
  <bookViews>
    <workbookView xWindow="0" yWindow="0" windowWidth="8250" windowHeight="9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<sst xmlns="http://schemas.openxmlformats.org/spreadsheetml/2006/main" count="257" uniqueCount="115">
  <si>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</si>
  <si>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</si>
  <si>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</si>
  <si>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</si>
  <si>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</si>
  <si>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</si>
  <si>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</si>
  <si>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</si>
  <si>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</si>
  <si>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</si>
  <si>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</si>
  <si>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</si>
  <si>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</si>
  <si>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</si>
  <si>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</si>
  <si>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</si>
  <si>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</si>
  <si>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</si>
  <si>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</si>
  <si>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</si>
  <si>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</si>
  <si>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</si>
  <si>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</si>
  <si>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</si>
  <si>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</si>
  <si>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</si>
  <si>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</si>
  <si>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</si>
  <si>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</si>
  <si>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</si>
  <si>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</si>
  <si>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</si>
  <si>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</si>
  <si>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</si>
  <si>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</si>
  <si>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</si>
  <si>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</si>
  <si>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</si>
  <si>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</si>
  <si>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</si>
  <si>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</si>
  <si>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</si>
  <si>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</si>
  <si>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</si>
  <si>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</si>
  <si>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</si>
  <si>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</si>
  <si>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</si>
  <si>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</si>
  <si>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</si>
  <si>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</si>
  <si>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</si>
  <si>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</si>
  <si>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</si>
  <si>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</si>
  <si>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</si>
  <si>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</si>
  <si>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</si>
  <si>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</si>
  <si>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</si>
  <si>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</si>
  <si>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</si>
  <si>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</si>
  <si>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</si>
  <si>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</si>
  <si>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</si>
  <si>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</si>
  <si>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</si>
  <si>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</si>
  <si>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</si>
  <si>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</si>
  <si>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</si>
  <si>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</si>
  <si>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</si>
  <si>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</si>
  <si>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</si>
  <si>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</si>
  <si>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</si>
  <si>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</si>
  <si>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</si>
  <si>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</si>
  <si>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</si>
  <si>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</si>
  <si>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</si>
  <si>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</si>
  <si>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</si>
  <si>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</si>
  <si>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</si>
  <si>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</si>
  <si>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</si>
  <si>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</si>
  <si>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</si>
  <si>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</si>
  <si>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</si>
  <si>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</si>
  <si>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</si>
  <si>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牛久市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</si>
  <si>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</si>
  <si>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</si>
  <si>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</si>
  <si>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</si>
  <si>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</si>
  <si>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</si>
  <si>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</si>
  <si>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</si>
  <si>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</si>
  <si>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</si>
  <si>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</si>
  <si>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</si>
  <si>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</si>
  <si>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</si>
  <si>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</si>
  <si>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①有形固定資産減価償却率は、法適用企業化が令和２年度であることから数値としては小さいが、個々の耐用年数に留意する必要がある。
②管渠老朽化率は、耐用年数を経過した管渠がないことから0.00%となっているが、昭和５０年に事業を着手して以降、古い施設は既に４０年を経過しており、特に民間開発により帰属を受けた団地内の施設は、老朽化のほかに造成後の沈下等による逆勾配やクラック、侵入水等の問題が多数見られるため、調査等により状況を把握していく必要がある。
③管渠改善率は、類似団体を上回っている。前述のとおり問題が見られる箇所もあるため、老朽化の恐れのある管渠やポンプ場施設等の点検を実施しているところであり、調査結果を踏まえて計画的に改築を進めていく。</t>
    <rPh sb="1" eb="3">
      <t>ユウケイ</t>
    </rPh>
    <rPh sb="3" eb="5">
      <t>コテイ</t>
    </rPh>
    <rPh sb="5" eb="7">
      <t>シサン</t>
    </rPh>
    <rPh sb="7" eb="9">
      <t>ゲンカ</t>
    </rPh>
    <rPh sb="9" eb="11">
      <t>ショウキャク</t>
    </rPh>
    <rPh sb="11" eb="12">
      <t>リツ</t>
    </rPh>
    <rPh sb="14" eb="15">
      <t>ホウ</t>
    </rPh>
    <rPh sb="15" eb="17">
      <t>テキヨウ</t>
    </rPh>
    <rPh sb="17" eb="19">
      <t>キギョウ</t>
    </rPh>
    <rPh sb="19" eb="20">
      <t>カ</t>
    </rPh>
    <rPh sb="21" eb="23">
      <t>レイワ</t>
    </rPh>
    <rPh sb="24" eb="26">
      <t>ネンド</t>
    </rPh>
    <rPh sb="33" eb="35">
      <t>スウチ</t>
    </rPh>
    <rPh sb="39" eb="40">
      <t>チイ</t>
    </rPh>
    <rPh sb="44" eb="46">
      <t>ココ</t>
    </rPh>
    <rPh sb="47" eb="49">
      <t>タイヨウ</t>
    </rPh>
    <rPh sb="49" eb="51">
      <t>ネンスウ</t>
    </rPh>
    <rPh sb="52" eb="54">
      <t>リュウイ</t>
    </rPh>
    <rPh sb="56" eb="58">
      <t>ヒツヨウ</t>
    </rPh>
    <rPh sb="64" eb="66">
      <t>カンキョ</t>
    </rPh>
    <rPh sb="66" eb="69">
      <t>ロウキュウカ</t>
    </rPh>
    <rPh sb="69" eb="70">
      <t>リツ</t>
    </rPh>
    <rPh sb="72" eb="74">
      <t>タイヨウ</t>
    </rPh>
    <rPh sb="74" eb="76">
      <t>ネンスウ</t>
    </rPh>
    <rPh sb="77" eb="79">
      <t>ケイカ</t>
    </rPh>
    <rPh sb="81" eb="83">
      <t>カンキョ</t>
    </rPh>
    <rPh sb="103" eb="105">
      <t>ショウワ</t>
    </rPh>
    <rPh sb="107" eb="108">
      <t>ネン</t>
    </rPh>
    <rPh sb="109" eb="111">
      <t>ジギョウ</t>
    </rPh>
    <rPh sb="112" eb="114">
      <t>チャクシュ</t>
    </rPh>
    <rPh sb="116" eb="118">
      <t>イコウ</t>
    </rPh>
    <rPh sb="119" eb="120">
      <t>フル</t>
    </rPh>
    <rPh sb="121" eb="123">
      <t>シセツ</t>
    </rPh>
    <rPh sb="124" eb="125">
      <t>スデ</t>
    </rPh>
    <rPh sb="128" eb="129">
      <t>ネン</t>
    </rPh>
    <rPh sb="130" eb="132">
      <t>ケイカ</t>
    </rPh>
    <rPh sb="137" eb="138">
      <t>トク</t>
    </rPh>
    <rPh sb="139" eb="141">
      <t>ミンカン</t>
    </rPh>
    <rPh sb="141" eb="143">
      <t>カイハツ</t>
    </rPh>
    <rPh sb="146" eb="148">
      <t>キゾク</t>
    </rPh>
    <rPh sb="149" eb="150">
      <t>ウ</t>
    </rPh>
    <rPh sb="152" eb="154">
      <t>ダンチ</t>
    </rPh>
    <rPh sb="154" eb="155">
      <t>ナイ</t>
    </rPh>
    <rPh sb="156" eb="158">
      <t>シセツ</t>
    </rPh>
    <rPh sb="160" eb="163">
      <t>ロウキュウカ</t>
    </rPh>
    <rPh sb="167" eb="169">
      <t>ゾウセイ</t>
    </rPh>
    <rPh sb="169" eb="170">
      <t>ゴ</t>
    </rPh>
    <rPh sb="171" eb="173">
      <t>チンカ</t>
    </rPh>
    <rPh sb="173" eb="174">
      <t>トウ</t>
    </rPh>
    <rPh sb="177" eb="178">
      <t>ギャク</t>
    </rPh>
    <rPh sb="178" eb="180">
      <t>コウバイ</t>
    </rPh>
    <rPh sb="186" eb="188">
      <t>シンニュウ</t>
    </rPh>
    <rPh sb="188" eb="189">
      <t>スイ</t>
    </rPh>
    <rPh sb="189" eb="190">
      <t>トウ</t>
    </rPh>
    <rPh sb="191" eb="193">
      <t>モンダイ</t>
    </rPh>
    <rPh sb="194" eb="196">
      <t>タスウ</t>
    </rPh>
    <rPh sb="196" eb="197">
      <t>ミ</t>
    </rPh>
    <rPh sb="203" eb="205">
      <t>チョウサ</t>
    </rPh>
    <rPh sb="205" eb="206">
      <t>トウ</t>
    </rPh>
    <rPh sb="209" eb="211">
      <t>ジョウキョウ</t>
    </rPh>
    <rPh sb="212" eb="214">
      <t>ハアク</t>
    </rPh>
    <rPh sb="218" eb="220">
      <t>ヒツヨウ</t>
    </rPh>
    <rPh sb="226" eb="228">
      <t>カンキョ</t>
    </rPh>
    <rPh sb="228" eb="230">
      <t>カイゼン</t>
    </rPh>
    <rPh sb="230" eb="231">
      <t>リツ</t>
    </rPh>
    <rPh sb="233" eb="235">
      <t>ルイジ</t>
    </rPh>
    <rPh sb="235" eb="237">
      <t>ダンタイ</t>
    </rPh>
    <rPh sb="238" eb="240">
      <t>ウワマワ</t>
    </rPh>
    <rPh sb="245" eb="247">
      <t>ゼンジュツ</t>
    </rPh>
    <rPh sb="251" eb="253">
      <t>モンダイ</t>
    </rPh>
    <rPh sb="254" eb="255">
      <t>ミ</t>
    </rPh>
    <rPh sb="258" eb="260">
      <t>カショ</t>
    </rPh>
    <rPh sb="266" eb="269">
      <t>ロウキュウカ</t>
    </rPh>
    <rPh sb="270" eb="271">
      <t>オソ</t>
    </rPh>
    <rPh sb="275" eb="277">
      <t>カンキョ</t>
    </rPh>
    <rPh sb="281" eb="282">
      <t>ジョウ</t>
    </rPh>
    <rPh sb="282" eb="284">
      <t>シセツ</t>
    </rPh>
    <rPh sb="284" eb="285">
      <t>トウ</t>
    </rPh>
    <rPh sb="286" eb="288">
      <t>テンケン</t>
    </rPh>
    <rPh sb="289" eb="291">
      <t>ジッシ</t>
    </rPh>
    <rPh sb="302" eb="304">
      <t>チョウサ</t>
    </rPh>
    <rPh sb="304" eb="306">
      <t>ケッカ</t>
    </rPh>
    <rPh sb="307" eb="308">
      <t>フ</t>
    </rPh>
    <rPh sb="311" eb="314">
      <t>ケイカクテキ</t>
    </rPh>
    <rPh sb="315" eb="317">
      <t>カイチク</t>
    </rPh>
    <rPh sb="318" eb="319">
      <t>スス</t>
    </rPh>
    <phoneticPr fontId="4"/>
  </si>
  <si>
    <t>　今後の下水道事業においては、人口減少に伴う料金収入の減少や、昭和５０年代以降に集中的に整備された施設・設備の老朽化に伴う更新費用の増大により、経営環境の悪化が懸念される。
　下水道事業という住民生活に密着したサービスを安定して提供していくため、ストックマネジメント計画に基づいた施設の更新や、公営企業会計の適用による貸借対照表や損益計算書等の財務諸表作成等を通じて、下水道事業の経営・資産の状況を的確に把握し、これまで以上に中期的視点に立った経営基盤の健全化・効率化に取り組んでいく。
　次年度に使用料改定を行うことから、経常収支比率や経費回収率等、経営環境の改善が見込まれるが、今後も適正な使用料の検討を行っていく。</t>
    <rPh sb="1" eb="3">
      <t>コンゴ</t>
    </rPh>
    <rPh sb="4" eb="7">
      <t>ゲスイドウ</t>
    </rPh>
    <rPh sb="7" eb="9">
      <t>ジギョウ</t>
    </rPh>
    <rPh sb="15" eb="17">
      <t>ジンコウ</t>
    </rPh>
    <rPh sb="17" eb="19">
      <t>ゲンショウ</t>
    </rPh>
    <rPh sb="20" eb="21">
      <t>トモナ</t>
    </rPh>
    <rPh sb="22" eb="24">
      <t>リョウキン</t>
    </rPh>
    <rPh sb="24" eb="26">
      <t>シュウニュウ</t>
    </rPh>
    <rPh sb="27" eb="29">
      <t>ゲンショウ</t>
    </rPh>
    <rPh sb="31" eb="33">
      <t>ショウワ</t>
    </rPh>
    <rPh sb="35" eb="36">
      <t>ネン</t>
    </rPh>
    <rPh sb="36" eb="37">
      <t>ダイ</t>
    </rPh>
    <rPh sb="37" eb="39">
      <t>イコウ</t>
    </rPh>
    <rPh sb="40" eb="42">
      <t>シュウチュウ</t>
    </rPh>
    <rPh sb="42" eb="43">
      <t>テキ</t>
    </rPh>
    <rPh sb="44" eb="46">
      <t>セイビ</t>
    </rPh>
    <rPh sb="49" eb="51">
      <t>シセツ</t>
    </rPh>
    <rPh sb="52" eb="54">
      <t>セツビ</t>
    </rPh>
    <rPh sb="55" eb="58">
      <t>ロウキュウカ</t>
    </rPh>
    <rPh sb="59" eb="60">
      <t>トモナ</t>
    </rPh>
    <rPh sb="61" eb="63">
      <t>コウシン</t>
    </rPh>
    <rPh sb="63" eb="65">
      <t>ヒヨウ</t>
    </rPh>
    <rPh sb="66" eb="68">
      <t>ゾウダイ</t>
    </rPh>
    <rPh sb="72" eb="74">
      <t>ケイエイ</t>
    </rPh>
    <rPh sb="74" eb="76">
      <t>カンキョウ</t>
    </rPh>
    <rPh sb="77" eb="79">
      <t>アッカ</t>
    </rPh>
    <rPh sb="80" eb="82">
      <t>ケネン</t>
    </rPh>
    <rPh sb="88" eb="91">
      <t>ゲスイドウ</t>
    </rPh>
    <rPh sb="91" eb="93">
      <t>ジギョウ</t>
    </rPh>
    <rPh sb="96" eb="98">
      <t>ジュウミン</t>
    </rPh>
    <rPh sb="98" eb="100">
      <t>セイカツ</t>
    </rPh>
    <rPh sb="101" eb="103">
      <t>ミッチャク</t>
    </rPh>
    <rPh sb="110" eb="112">
      <t>アンテイ</t>
    </rPh>
    <rPh sb="114" eb="116">
      <t>テイキョウ</t>
    </rPh>
    <rPh sb="133" eb="135">
      <t>ケイカク</t>
    </rPh>
    <rPh sb="136" eb="137">
      <t>モト</t>
    </rPh>
    <rPh sb="140" eb="142">
      <t>シセツ</t>
    </rPh>
    <rPh sb="143" eb="145">
      <t>コウシン</t>
    </rPh>
    <rPh sb="147" eb="149">
      <t>コウエイ</t>
    </rPh>
    <rPh sb="149" eb="151">
      <t>キギョウ</t>
    </rPh>
    <rPh sb="151" eb="153">
      <t>カイケイ</t>
    </rPh>
    <rPh sb="154" eb="156">
      <t>テキヨウ</t>
    </rPh>
    <rPh sb="159" eb="164">
      <t>タイシャクタイショウヒョウ</t>
    </rPh>
    <rPh sb="165" eb="167">
      <t>ソンエキ</t>
    </rPh>
    <rPh sb="167" eb="170">
      <t>ケイサンショ</t>
    </rPh>
    <rPh sb="170" eb="171">
      <t>トウ</t>
    </rPh>
    <rPh sb="172" eb="174">
      <t>ザイム</t>
    </rPh>
    <rPh sb="174" eb="176">
      <t>ショヒョウ</t>
    </rPh>
    <rPh sb="176" eb="178">
      <t>サクセイ</t>
    </rPh>
    <rPh sb="178" eb="179">
      <t>トウ</t>
    </rPh>
    <rPh sb="180" eb="181">
      <t>ツウ</t>
    </rPh>
    <rPh sb="184" eb="187">
      <t>ゲスイドウ</t>
    </rPh>
    <rPh sb="187" eb="189">
      <t>ジギョウ</t>
    </rPh>
    <rPh sb="190" eb="192">
      <t>ケイエイ</t>
    </rPh>
    <rPh sb="193" eb="195">
      <t>シサン</t>
    </rPh>
    <rPh sb="196" eb="198">
      <t>ジョウキョウ</t>
    </rPh>
    <rPh sb="199" eb="201">
      <t>テキカク</t>
    </rPh>
    <rPh sb="202" eb="204">
      <t>ハアク</t>
    </rPh>
    <rPh sb="210" eb="212">
      <t>イジョウ</t>
    </rPh>
    <rPh sb="213" eb="216">
      <t>チュウキテキ</t>
    </rPh>
    <rPh sb="216" eb="218">
      <t>シテン</t>
    </rPh>
    <rPh sb="219" eb="220">
      <t>タ</t>
    </rPh>
    <rPh sb="222" eb="224">
      <t>ケイエイ</t>
    </rPh>
    <rPh sb="224" eb="226">
      <t>キバン</t>
    </rPh>
    <rPh sb="227" eb="230">
      <t>ケンゼンカ</t>
    </rPh>
    <rPh sb="231" eb="234">
      <t>コウリツカ</t>
    </rPh>
    <rPh sb="235" eb="236">
      <t>ト</t>
    </rPh>
    <rPh sb="237" eb="238">
      <t>ク</t>
    </rPh>
    <rPh sb="245" eb="248">
      <t>ジネンド</t>
    </rPh>
    <rPh sb="249" eb="252">
      <t>シヨウリョウ</t>
    </rPh>
    <rPh sb="252" eb="254">
      <t>カイテイ</t>
    </rPh>
    <rPh sb="255" eb="256">
      <t>オコナ</t>
    </rPh>
    <rPh sb="262" eb="264">
      <t>ケイジョウ</t>
    </rPh>
    <rPh sb="264" eb="266">
      <t>シュウシ</t>
    </rPh>
    <rPh sb="266" eb="268">
      <t>ヒリツ</t>
    </rPh>
    <rPh sb="269" eb="271">
      <t>ケイヒ</t>
    </rPh>
    <rPh sb="271" eb="273">
      <t>カイシュウ</t>
    </rPh>
    <rPh sb="273" eb="274">
      <t>リツ</t>
    </rPh>
    <rPh sb="274" eb="275">
      <t>トウ</t>
    </rPh>
    <rPh sb="276" eb="278">
      <t>ケイエイ</t>
    </rPh>
    <rPh sb="278" eb="280">
      <t>カンキョウ</t>
    </rPh>
    <rPh sb="281" eb="283">
      <t>カイゼン</t>
    </rPh>
    <rPh sb="284" eb="286">
      <t>ミコ</t>
    </rPh>
    <rPh sb="291" eb="293">
      <t>コンゴ</t>
    </rPh>
    <rPh sb="294" eb="296">
      <t>テキセイ</t>
    </rPh>
    <rPh sb="297" eb="300">
      <t>シヨウリョウ</t>
    </rPh>
    <rPh sb="301" eb="303">
      <t>ケントウ</t>
    </rPh>
    <rPh sb="304" eb="305">
      <t>オコナ</t>
    </rPh>
    <phoneticPr fontId="4"/>
  </si>
  <si>
    <t>①経常収支比率が103.08％と類似団体を下回っているが、一般会計からの補助金により100％を超えている状況となっている。使用水量については将来的にも減少が見込まれ、維持修繕にかかる費用の増加も見込まれることから、経営の健全化、効率化を図った上で使用料単価の検討を続けていく必要であると考える。
③流動比率において流動負債は主に企業債であり、一般会計繰入金により支払能力は確保されている。
④企業債残高対事業規模比率は、類似団体を下回っているが、投資規模の適正化と営業収益の向上を図っていくことが必要であると考える。
⑤⑥経費回収率、汚水処理原価ともに前年と大きな変化はなく、依然一般会計繰入金に依存している状況であるため、経営の健全化・効率化を図り、適正な使用料の検討を進めていく。
⑧水洗化率の指標は高く、類似団体と比較しても高めである。その要因として、早期から下水道の整備を進めてきたことが考えられる。しかし、使用料収入については、将来的に減少が見込まれているので、未接続家屋の接続推進対策が必要になると考える。</t>
    <rPh sb="1" eb="3">
      <t>ケイジョウ</t>
    </rPh>
    <rPh sb="3" eb="5">
      <t>シュウシ</t>
    </rPh>
    <rPh sb="5" eb="7">
      <t>ヒリツ</t>
    </rPh>
    <rPh sb="16" eb="18">
      <t>ルイジ</t>
    </rPh>
    <rPh sb="18" eb="20">
      <t>ダンタイ</t>
    </rPh>
    <rPh sb="21" eb="23">
      <t>シタマワ</t>
    </rPh>
    <rPh sb="29" eb="31">
      <t>イッパン</t>
    </rPh>
    <rPh sb="31" eb="33">
      <t>カイケイ</t>
    </rPh>
    <rPh sb="36" eb="39">
      <t>ホジョキン</t>
    </rPh>
    <rPh sb="47" eb="48">
      <t>コ</t>
    </rPh>
    <rPh sb="52" eb="54">
      <t>ジョウキョウ</t>
    </rPh>
    <rPh sb="70" eb="72">
      <t>ショウライ</t>
    </rPh>
    <rPh sb="72" eb="73">
      <t>テキ</t>
    </rPh>
    <rPh sb="75" eb="77">
      <t>ゲンショウ</t>
    </rPh>
    <rPh sb="78" eb="80">
      <t>ミコ</t>
    </rPh>
    <rPh sb="83" eb="85">
      <t>イジ</t>
    </rPh>
    <rPh sb="85" eb="87">
      <t>シュウゼン</t>
    </rPh>
    <rPh sb="91" eb="93">
      <t>ヒヨウ</t>
    </rPh>
    <rPh sb="94" eb="96">
      <t>ゾウカ</t>
    </rPh>
    <rPh sb="97" eb="99">
      <t>ミコ</t>
    </rPh>
    <rPh sb="107" eb="109">
      <t>ケイエイ</t>
    </rPh>
    <rPh sb="110" eb="113">
      <t>ケンゼンカ</t>
    </rPh>
    <rPh sb="114" eb="117">
      <t>コウリツカ</t>
    </rPh>
    <rPh sb="118" eb="119">
      <t>ハカ</t>
    </rPh>
    <rPh sb="121" eb="122">
      <t>ウエ</t>
    </rPh>
    <rPh sb="123" eb="126">
      <t>シヨウリョウ</t>
    </rPh>
    <rPh sb="126" eb="128">
      <t>タンカ</t>
    </rPh>
    <rPh sb="129" eb="131">
      <t>ケントウ</t>
    </rPh>
    <rPh sb="132" eb="133">
      <t>ツヅ</t>
    </rPh>
    <rPh sb="137" eb="139">
      <t>ヒツヨウ</t>
    </rPh>
    <rPh sb="143" eb="144">
      <t>カンガ</t>
    </rPh>
    <rPh sb="149" eb="151">
      <t>リュウドウ</t>
    </rPh>
    <rPh sb="151" eb="153">
      <t>ヒリツ</t>
    </rPh>
    <rPh sb="157" eb="159">
      <t>リュウドウ</t>
    </rPh>
    <rPh sb="159" eb="161">
      <t>フサイ</t>
    </rPh>
    <rPh sb="162" eb="163">
      <t>オモ</t>
    </rPh>
    <rPh sb="164" eb="166">
      <t>キギョウ</t>
    </rPh>
    <rPh sb="166" eb="167">
      <t>サイ</t>
    </rPh>
    <rPh sb="171" eb="173">
      <t>イッパン</t>
    </rPh>
    <rPh sb="173" eb="175">
      <t>カイケイ</t>
    </rPh>
    <rPh sb="175" eb="177">
      <t>クリイレ</t>
    </rPh>
    <rPh sb="177" eb="178">
      <t>キン</t>
    </rPh>
    <rPh sb="181" eb="183">
      <t>シハラ</t>
    </rPh>
    <rPh sb="183" eb="185">
      <t>ノウリョク</t>
    </rPh>
    <rPh sb="186" eb="188">
      <t>カクホ</t>
    </rPh>
    <rPh sb="196" eb="198">
      <t>キギョウ</t>
    </rPh>
    <rPh sb="198" eb="199">
      <t>サイ</t>
    </rPh>
    <rPh sb="199" eb="201">
      <t>ザンダカ</t>
    </rPh>
    <rPh sb="201" eb="202">
      <t>タイ</t>
    </rPh>
    <rPh sb="202" eb="204">
      <t>ジギョウ</t>
    </rPh>
    <rPh sb="204" eb="206">
      <t>キボ</t>
    </rPh>
    <rPh sb="206" eb="208">
      <t>ヒリツ</t>
    </rPh>
    <rPh sb="210" eb="212">
      <t>ルイジ</t>
    </rPh>
    <rPh sb="212" eb="214">
      <t>ダンタイ</t>
    </rPh>
    <rPh sb="215" eb="217">
      <t>シタマワ</t>
    </rPh>
    <rPh sb="223" eb="225">
      <t>トウシ</t>
    </rPh>
    <rPh sb="225" eb="227">
      <t>キボ</t>
    </rPh>
    <rPh sb="228" eb="231">
      <t>テキセイカ</t>
    </rPh>
    <rPh sb="232" eb="234">
      <t>エイギョウ</t>
    </rPh>
    <rPh sb="234" eb="236">
      <t>シュウエキ</t>
    </rPh>
    <rPh sb="237" eb="239">
      <t>コウジョウ</t>
    </rPh>
    <rPh sb="240" eb="241">
      <t>ハカ</t>
    </rPh>
    <rPh sb="248" eb="250">
      <t>ヒツヨウ</t>
    </rPh>
    <rPh sb="254" eb="255">
      <t>カンガ</t>
    </rPh>
    <rPh sb="267" eb="269">
      <t>オスイ</t>
    </rPh>
    <rPh sb="269" eb="271">
      <t>ショリ</t>
    </rPh>
    <rPh sb="271" eb="273">
      <t>ゲンカ</t>
    </rPh>
    <rPh sb="276" eb="278">
      <t>ゼンネン</t>
    </rPh>
    <rPh sb="279" eb="280">
      <t>オオ</t>
    </rPh>
    <rPh sb="282" eb="284">
      <t>ヘンカ</t>
    </rPh>
    <rPh sb="288" eb="290">
      <t>イゼン</t>
    </rPh>
    <rPh sb="290" eb="292">
      <t>イッパン</t>
    </rPh>
    <rPh sb="292" eb="294">
      <t>カイケイ</t>
    </rPh>
    <rPh sb="294" eb="296">
      <t>クリイレ</t>
    </rPh>
    <rPh sb="296" eb="297">
      <t>キン</t>
    </rPh>
    <rPh sb="298" eb="300">
      <t>イゾン</t>
    </rPh>
    <rPh sb="304" eb="306">
      <t>ジョウキョウ</t>
    </rPh>
    <rPh sb="312" eb="314">
      <t>ケイエイ</t>
    </rPh>
    <rPh sb="315" eb="318">
      <t>ケンゼンカ</t>
    </rPh>
    <rPh sb="319" eb="322">
      <t>コウリツカ</t>
    </rPh>
    <rPh sb="323" eb="324">
      <t>ハカ</t>
    </rPh>
    <rPh sb="326" eb="328">
      <t>テキセイ</t>
    </rPh>
    <rPh sb="329" eb="332">
      <t>シヨウリョウ</t>
    </rPh>
    <rPh sb="333" eb="335">
      <t>ケントウ</t>
    </rPh>
    <rPh sb="336" eb="337">
      <t>スス</t>
    </rPh>
    <rPh sb="344" eb="347">
      <t>スイセンカ</t>
    </rPh>
    <rPh sb="347" eb="348">
      <t>リツ</t>
    </rPh>
    <rPh sb="349" eb="351">
      <t>シヒョウ</t>
    </rPh>
    <rPh sb="352" eb="353">
      <t>タカ</t>
    </rPh>
    <rPh sb="355" eb="357">
      <t>ルイジ</t>
    </rPh>
    <rPh sb="357" eb="359">
      <t>ダンタイ</t>
    </rPh>
    <rPh sb="360" eb="362">
      <t>ヒカク</t>
    </rPh>
    <rPh sb="365" eb="366">
      <t>タカ</t>
    </rPh>
    <rPh sb="373" eb="375">
      <t>ヨウイン</t>
    </rPh>
    <rPh sb="379" eb="381">
      <t>ソウキ</t>
    </rPh>
    <rPh sb="383" eb="386">
      <t>ゲスイドウ</t>
    </rPh>
    <rPh sb="387" eb="389">
      <t>セイビ</t>
    </rPh>
    <rPh sb="390" eb="391">
      <t>スス</t>
    </rPh>
    <rPh sb="398" eb="399">
      <t>カンガ</t>
    </rPh>
    <rPh sb="408" eb="411">
      <t>シヨウリョウ</t>
    </rPh>
    <rPh sb="411" eb="413">
      <t>シュウニュウ</t>
    </rPh>
    <rPh sb="419" eb="422">
      <t>ショウライテキ</t>
    </rPh>
    <rPh sb="423" eb="425">
      <t>ゲンショウ</t>
    </rPh>
    <rPh sb="426" eb="428">
      <t>ミコ</t>
    </rPh>
    <rPh sb="436" eb="439">
      <t>ミセツゾク</t>
    </rPh>
    <rPh sb="439" eb="441">
      <t>カオク</t>
    </rPh>
    <rPh sb="442" eb="444">
      <t>セツゾク</t>
    </rPh>
    <rPh sb="444" eb="446">
      <t>スイシン</t>
    </rPh>
    <rPh sb="446" eb="448">
      <t>タイサク</t>
    </rPh>
    <rPh sb="449" eb="451">
      <t>ヒツヨウ</t>
    </rPh>
    <rPh sb="455" eb="45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</si>
</sst>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0.52</c:v>
                </c:pt>
                <c:pt idx="2">
                  <c:v>0.4</c:v>
                </c:pt>
                <c:pt idx="3">
                  <c:v>0.18</c:v>
                </c:pt>
                <c:pt idx="4">
                  <c:v>0.12</c:v>
                </c:pt>
              </c:numCache>
            </c:numRef>
          </c:val>
          <c:extLst>
            <c:ext xmlns:c16="http://schemas.microsoft.com/office/drawing/2014/chart" uri="{C3380CC4-5D6E-409C-BE32-E72D297353CC}">
              <c16:uniqueId val="{00000000-9087-4B8F-B2BF-D34AAD421E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0.08</c:v>
                </c:pt>
                <c:pt idx="2">
                  <c:v>0.24</c:v>
                </c:pt>
                <c:pt idx="3">
                  <c:v>0.14000000000000001</c:v>
                </c:pt>
                <c:pt idx="4">
                  <c:v>0.06</c:v>
                </c:pt>
              </c:numCache>
            </c:numRef>
          </c:val>
          <c:smooth val="0"/>
          <c:extLst>
            <c:ext xmlns:c16="http://schemas.microsoft.com/office/drawing/2014/chart" uri="{C3380CC4-5D6E-409C-BE32-E72D297353CC}">
              <c16:uniqueId val="{00000001-9087-4B8F-B2BF-D34AAD421E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74-4754-A085-5CAD30380E8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60.78</c:v>
                </c:pt>
                <c:pt idx="2">
                  <c:v>59.96</c:v>
                </c:pt>
                <c:pt idx="3">
                  <c:v>59.9</c:v>
                </c:pt>
                <c:pt idx="4">
                  <c:v>60.13</c:v>
                </c:pt>
              </c:numCache>
            </c:numRef>
          </c:val>
          <c:smooth val="0"/>
          <c:extLst>
            <c:ext xmlns:c16="http://schemas.microsoft.com/office/drawing/2014/chart" uri="{C3380CC4-5D6E-409C-BE32-E72D297353CC}">
              <c16:uniqueId val="{00000001-9774-4754-A085-5CAD30380E8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97.92</c:v>
                </c:pt>
                <c:pt idx="2">
                  <c:v>98.05</c:v>
                </c:pt>
                <c:pt idx="3">
                  <c:v>98.46</c:v>
                </c:pt>
                <c:pt idx="4">
                  <c:v>98.45</c:v>
                </c:pt>
              </c:numCache>
            </c:numRef>
          </c:val>
          <c:extLst>
            <c:ext xmlns:c16="http://schemas.microsoft.com/office/drawing/2014/chart" uri="{C3380CC4-5D6E-409C-BE32-E72D297353CC}">
              <c16:uniqueId val="{00000000-FB48-42A2-B09F-CE79CE85982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94.17</c:v>
                </c:pt>
                <c:pt idx="2">
                  <c:v>94.27</c:v>
                </c:pt>
                <c:pt idx="3">
                  <c:v>94.46</c:v>
                </c:pt>
                <c:pt idx="4">
                  <c:v>94.37</c:v>
                </c:pt>
              </c:numCache>
            </c:numRef>
          </c:val>
          <c:smooth val="0"/>
          <c:extLst>
            <c:ext xmlns:c16="http://schemas.microsoft.com/office/drawing/2014/chart" uri="{C3380CC4-5D6E-409C-BE32-E72D297353CC}">
              <c16:uniqueId val="{00000001-FB48-42A2-B09F-CE79CE85982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102.07</c:v>
                </c:pt>
                <c:pt idx="2">
                  <c:v>104.57</c:v>
                </c:pt>
                <c:pt idx="3">
                  <c:v>105.9</c:v>
                </c:pt>
                <c:pt idx="4">
                  <c:v>103.08</c:v>
                </c:pt>
              </c:numCache>
            </c:numRef>
          </c:val>
          <c:extLst>
            <c:ext xmlns:c16="http://schemas.microsoft.com/office/drawing/2014/chart" uri="{C3380CC4-5D6E-409C-BE32-E72D297353CC}">
              <c16:uniqueId val="{00000000-4D00-487C-9AB8-254BD31B834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106.67</c:v>
                </c:pt>
                <c:pt idx="2">
                  <c:v>106.9</c:v>
                </c:pt>
                <c:pt idx="3">
                  <c:v>106.74</c:v>
                </c:pt>
                <c:pt idx="4">
                  <c:v>106.65</c:v>
                </c:pt>
              </c:numCache>
            </c:numRef>
          </c:val>
          <c:smooth val="0"/>
          <c:extLst>
            <c:ext xmlns:c16="http://schemas.microsoft.com/office/drawing/2014/chart" uri="{C3380CC4-5D6E-409C-BE32-E72D297353CC}">
              <c16:uniqueId val="{00000001-4D00-487C-9AB8-254BD31B834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3.25</c:v>
                </c:pt>
                <c:pt idx="2">
                  <c:v>6.41</c:v>
                </c:pt>
                <c:pt idx="3">
                  <c:v>9.51</c:v>
                </c:pt>
                <c:pt idx="4">
                  <c:v>12.68</c:v>
                </c:pt>
              </c:numCache>
            </c:numRef>
          </c:val>
          <c:extLst>
            <c:ext xmlns:c16="http://schemas.microsoft.com/office/drawing/2014/chart" uri="{C3380CC4-5D6E-409C-BE32-E72D297353CC}">
              <c16:uniqueId val="{00000000-B13B-4EE2-A182-7E7F55F2CB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23.25</c:v>
                </c:pt>
                <c:pt idx="2">
                  <c:v>25.2</c:v>
                </c:pt>
                <c:pt idx="3">
                  <c:v>27.42</c:v>
                </c:pt>
                <c:pt idx="4">
                  <c:v>30.01</c:v>
                </c:pt>
              </c:numCache>
            </c:numRef>
          </c:val>
          <c:smooth val="0"/>
          <c:extLst>
            <c:ext xmlns:c16="http://schemas.microsoft.com/office/drawing/2014/chart" uri="{C3380CC4-5D6E-409C-BE32-E72D297353CC}">
              <c16:uniqueId val="{00000001-B13B-4EE2-A182-7E7F55F2CB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A02-4F4C-B981-196A985D693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1.06</c:v>
                </c:pt>
                <c:pt idx="2">
                  <c:v>2.02</c:v>
                </c:pt>
                <c:pt idx="3">
                  <c:v>2.67</c:v>
                </c:pt>
                <c:pt idx="4">
                  <c:v>3.43</c:v>
                </c:pt>
              </c:numCache>
            </c:numRef>
          </c:val>
          <c:smooth val="0"/>
          <c:extLst>
            <c:ext xmlns:c16="http://schemas.microsoft.com/office/drawing/2014/chart" uri="{C3380CC4-5D6E-409C-BE32-E72D297353CC}">
              <c16:uniqueId val="{00000001-AA02-4F4C-B981-196A985D693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1C6-46B2-ACF9-89EDE3F9FC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3.68</c:v>
                </c:pt>
                <c:pt idx="2">
                  <c:v>5.3</c:v>
                </c:pt>
                <c:pt idx="3">
                  <c:v>6.49</c:v>
                </c:pt>
                <c:pt idx="4">
                  <c:v>6.74</c:v>
                </c:pt>
              </c:numCache>
            </c:numRef>
          </c:val>
          <c:smooth val="0"/>
          <c:extLst>
            <c:ext xmlns:c16="http://schemas.microsoft.com/office/drawing/2014/chart" uri="{C3380CC4-5D6E-409C-BE32-E72D297353CC}">
              <c16:uniqueId val="{00000001-B1C6-46B2-ACF9-89EDE3F9FC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58.71</c:v>
                </c:pt>
                <c:pt idx="2">
                  <c:v>54.56</c:v>
                </c:pt>
                <c:pt idx="3">
                  <c:v>49.96</c:v>
                </c:pt>
                <c:pt idx="4">
                  <c:v>61.39</c:v>
                </c:pt>
              </c:numCache>
            </c:numRef>
          </c:val>
          <c:extLst>
            <c:ext xmlns:c16="http://schemas.microsoft.com/office/drawing/2014/chart" uri="{C3380CC4-5D6E-409C-BE32-E72D297353CC}">
              <c16:uniqueId val="{00000000-2960-4009-B613-A4EFE95D5F2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67.86</c:v>
                </c:pt>
                <c:pt idx="2">
                  <c:v>72.92</c:v>
                </c:pt>
                <c:pt idx="3">
                  <c:v>81.19</c:v>
                </c:pt>
                <c:pt idx="4">
                  <c:v>85.86</c:v>
                </c:pt>
              </c:numCache>
            </c:numRef>
          </c:val>
          <c:smooth val="0"/>
          <c:extLst>
            <c:ext xmlns:c16="http://schemas.microsoft.com/office/drawing/2014/chart" uri="{C3380CC4-5D6E-409C-BE32-E72D297353CC}">
              <c16:uniqueId val="{00000001-2960-4009-B613-A4EFE95D5F2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653.51</c:v>
                </c:pt>
                <c:pt idx="2">
                  <c:v>546.30999999999995</c:v>
                </c:pt>
                <c:pt idx="3">
                  <c:v>518.46</c:v>
                </c:pt>
                <c:pt idx="4">
                  <c:v>477.29</c:v>
                </c:pt>
              </c:numCache>
            </c:numRef>
          </c:val>
          <c:extLst>
            <c:ext xmlns:c16="http://schemas.microsoft.com/office/drawing/2014/chart" uri="{C3380CC4-5D6E-409C-BE32-E72D297353CC}">
              <c16:uniqueId val="{00000000-5854-46F4-B303-72790231373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709.4</c:v>
                </c:pt>
                <c:pt idx="2">
                  <c:v>734.47</c:v>
                </c:pt>
                <c:pt idx="3">
                  <c:v>720.89</c:v>
                </c:pt>
                <c:pt idx="4">
                  <c:v>676.93</c:v>
                </c:pt>
              </c:numCache>
            </c:numRef>
          </c:val>
          <c:smooth val="0"/>
          <c:extLst>
            <c:ext xmlns:c16="http://schemas.microsoft.com/office/drawing/2014/chart" uri="{C3380CC4-5D6E-409C-BE32-E72D297353CC}">
              <c16:uniqueId val="{00000001-5854-46F4-B303-72790231373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109.19</c:v>
                </c:pt>
                <c:pt idx="2">
                  <c:v>86.67</c:v>
                </c:pt>
                <c:pt idx="3">
                  <c:v>81.55</c:v>
                </c:pt>
                <c:pt idx="4">
                  <c:v>82.48</c:v>
                </c:pt>
              </c:numCache>
            </c:numRef>
          </c:val>
          <c:extLst>
            <c:ext xmlns:c16="http://schemas.microsoft.com/office/drawing/2014/chart" uri="{C3380CC4-5D6E-409C-BE32-E72D297353CC}">
              <c16:uniqueId val="{00000000-7134-4EAC-89E3-8583A801B8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91.14</c:v>
                </c:pt>
                <c:pt idx="2">
                  <c:v>90.69</c:v>
                </c:pt>
                <c:pt idx="3">
                  <c:v>90.5</c:v>
                </c:pt>
                <c:pt idx="4">
                  <c:v>92.66</c:v>
                </c:pt>
              </c:numCache>
            </c:numRef>
          </c:val>
          <c:smooth val="0"/>
          <c:extLst>
            <c:ext xmlns:c16="http://schemas.microsoft.com/office/drawing/2014/chart" uri="{C3380CC4-5D6E-409C-BE32-E72D297353CC}">
              <c16:uniqueId val="{00000001-7134-4EAC-89E3-8583A801B8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102.43</c:v>
                </c:pt>
                <c:pt idx="2">
                  <c:v>129.66999999999999</c:v>
                </c:pt>
                <c:pt idx="3">
                  <c:v>138.97999999999999</c:v>
                </c:pt>
                <c:pt idx="4">
                  <c:v>138.13999999999999</c:v>
                </c:pt>
              </c:numCache>
            </c:numRef>
          </c:val>
          <c:extLst>
            <c:ext xmlns:c16="http://schemas.microsoft.com/office/drawing/2014/chart" uri="{C3380CC4-5D6E-409C-BE32-E72D297353CC}">
              <c16:uniqueId val="{00000000-6A77-407D-B93E-EA9EE0F1381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6A77-407D-B93E-EA9EE0F1381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2" zoomScaleNormal="70" workbookViewId="0">
      <selection activeCell="BB12" sqref="BB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牛久市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Bc1</v>
      </c>
      <c r="X8" s="64"/>
      <c r="Y8" s="64"/>
      <c r="Z8" s="64"/>
      <c r="AA8" s="64"/>
      <c r="AB8" s="64"/>
      <c r="AC8" s="64"/>
      <c r="AD8" s="65" t="str">
        <f>データ!$M$6</f>
        <v>非設置</v>
      </c>
      <c r="AE8" s="65"/>
      <c r="AF8" s="65"/>
      <c r="AG8" s="65"/>
      <c r="AH8" s="65"/>
      <c r="AI8" s="65"/>
      <c r="AJ8" s="65"/>
      <c r="AK8" s="3"/>
      <c r="AL8" s="45">
        <f>データ!S6</f>
        <v>84085</v>
      </c>
      <c r="AM8" s="45"/>
      <c r="AN8" s="45"/>
      <c r="AO8" s="45"/>
      <c r="AP8" s="45"/>
      <c r="AQ8" s="45"/>
      <c r="AR8" s="45"/>
      <c r="AS8" s="45"/>
      <c r="AT8" s="44">
        <f>データ!T6</f>
        <v>58.92</v>
      </c>
      <c r="AU8" s="44"/>
      <c r="AV8" s="44"/>
      <c r="AW8" s="44"/>
      <c r="AX8" s="44"/>
      <c r="AY8" s="44"/>
      <c r="AZ8" s="44"/>
      <c r="BA8" s="44"/>
      <c r="BB8" s="44">
        <f>データ!U6</f>
        <v>1427.1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74.69</v>
      </c>
      <c r="J10" s="44"/>
      <c r="K10" s="44"/>
      <c r="L10" s="44"/>
      <c r="M10" s="44"/>
      <c r="N10" s="44"/>
      <c r="O10" s="44"/>
      <c r="P10" s="44">
        <f>データ!P6</f>
        <v>88.29</v>
      </c>
      <c r="Q10" s="44"/>
      <c r="R10" s="44"/>
      <c r="S10" s="44"/>
      <c r="T10" s="44"/>
      <c r="U10" s="44"/>
      <c r="V10" s="44"/>
      <c r="W10" s="44">
        <f>データ!Q6</f>
        <v>87.48</v>
      </c>
      <c r="X10" s="44"/>
      <c r="Y10" s="44"/>
      <c r="Z10" s="44"/>
      <c r="AA10" s="44"/>
      <c r="AB10" s="44"/>
      <c r="AC10" s="44"/>
      <c r="AD10" s="45">
        <f>データ!R6</f>
        <v>2200</v>
      </c>
      <c r="AE10" s="45"/>
      <c r="AF10" s="45"/>
      <c r="AG10" s="45"/>
      <c r="AH10" s="45"/>
      <c r="AI10" s="45"/>
      <c r="AJ10" s="45"/>
      <c r="AK10" s="2"/>
      <c r="AL10" s="45">
        <f>データ!V6</f>
        <v>74093</v>
      </c>
      <c r="AM10" s="45"/>
      <c r="AN10" s="45"/>
      <c r="AO10" s="45"/>
      <c r="AP10" s="45"/>
      <c r="AQ10" s="45"/>
      <c r="AR10" s="45"/>
      <c r="AS10" s="45"/>
      <c r="AT10" s="44">
        <f>データ!W6</f>
        <v>11.42</v>
      </c>
      <c r="AU10" s="44"/>
      <c r="AV10" s="44"/>
      <c r="AW10" s="44"/>
      <c r="AX10" s="44"/>
      <c r="AY10" s="44"/>
      <c r="AZ10" s="44"/>
      <c r="BA10" s="44"/>
      <c r="BB10" s="44">
        <f>データ!X6</f>
        <v>6488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zCGvddjdeQao98CAQYbydEO1CJK7vH3eRWRkxR6GyrzoS68vjcGoSrKr+Tz64/xrXFv+cKpEBvIaVxSK2x+JjA==" saltValue="Lwl50iZ2IjoLPEBRS0zd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82198</v>
      </c>
      <c r="D6" s="19">
        <f t="shared" si="3"/>
        <v>46</v>
      </c>
      <c r="E6" s="19">
        <f t="shared" si="3"/>
        <v>17</v>
      </c>
      <c r="F6" s="19">
        <f t="shared" si="3"/>
        <v>1</v>
      </c>
      <c r="G6" s="19">
        <f t="shared" si="3"/>
        <v>0</v>
      </c>
      <c r="H6" s="19" t="str">
        <f t="shared" si="3"/>
        <v>茨城県　牛久市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74.69</v>
      </c>
      <c r="P6" s="20">
        <f t="shared" si="3"/>
        <v>88.29</v>
      </c>
      <c r="Q6" s="20">
        <f t="shared" si="3"/>
        <v>87.48</v>
      </c>
      <c r="R6" s="20">
        <f t="shared" si="3"/>
        <v>2200</v>
      </c>
      <c r="S6" s="20">
        <f t="shared" si="3"/>
        <v>84085</v>
      </c>
      <c r="T6" s="20">
        <f t="shared" si="3"/>
        <v>58.92</v>
      </c>
      <c r="U6" s="20">
        <f t="shared" si="3"/>
        <v>1427.1</v>
      </c>
      <c r="V6" s="20">
        <f t="shared" si="3"/>
        <v>74093</v>
      </c>
      <c r="W6" s="20">
        <f t="shared" si="3"/>
        <v>11.42</v>
      </c>
      <c r="X6" s="20">
        <f t="shared" si="3"/>
        <v>6488</v>
      </c>
      <c r="Y6" s="21" t="str">
        <f>IF(Y7="",NA(),Y7)</f>
        <v>-</v>
      </c>
      <c r="Z6" s="21">
        <f t="shared" ref="Z6:AH6" si="4">IF(Z7="",NA(),Z7)</f>
        <v>102.07</v>
      </c>
      <c r="AA6" s="21">
        <f t="shared" si="4"/>
        <v>104.57</v>
      </c>
      <c r="AB6" s="21">
        <f t="shared" si="4"/>
        <v>105.9</v>
      </c>
      <c r="AC6" s="21">
        <f t="shared" si="4"/>
        <v>103.08</v>
      </c>
      <c r="AD6" s="21" t="str">
        <f t="shared" si="4"/>
        <v>-</v>
      </c>
      <c r="AE6" s="21">
        <f t="shared" si="4"/>
        <v>106.67</v>
      </c>
      <c r="AF6" s="21">
        <f t="shared" si="4"/>
        <v>106.9</v>
      </c>
      <c r="AG6" s="21">
        <f t="shared" si="4"/>
        <v>106.74</v>
      </c>
      <c r="AH6" s="21">
        <f t="shared" si="4"/>
        <v>106.65</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3.68</v>
      </c>
      <c r="AQ6" s="21">
        <f t="shared" si="5"/>
        <v>5.3</v>
      </c>
      <c r="AR6" s="21">
        <f t="shared" si="5"/>
        <v>6.49</v>
      </c>
      <c r="AS6" s="21">
        <f t="shared" si="5"/>
        <v>6.74</v>
      </c>
      <c r="AT6" s="20" t="str">
        <f>IF(AT7="","",IF(AT7="-","【-】","【"&amp;SUBSTITUTE(TEXT(AT7,"#,##0.00"),"-","△")&amp;"】"))</f>
        <v>【3.03】</v>
      </c>
      <c r="AU6" s="21" t="str">
        <f>IF(AU7="",NA(),AU7)</f>
        <v>-</v>
      </c>
      <c r="AV6" s="21">
        <f t="shared" ref="AV6:BD6" si="6">IF(AV7="",NA(),AV7)</f>
        <v>58.71</v>
      </c>
      <c r="AW6" s="21">
        <f t="shared" si="6"/>
        <v>54.56</v>
      </c>
      <c r="AX6" s="21">
        <f t="shared" si="6"/>
        <v>49.96</v>
      </c>
      <c r="AY6" s="21">
        <f t="shared" si="6"/>
        <v>61.39</v>
      </c>
      <c r="AZ6" s="21" t="str">
        <f t="shared" si="6"/>
        <v>-</v>
      </c>
      <c r="BA6" s="21">
        <f t="shared" si="6"/>
        <v>67.86</v>
      </c>
      <c r="BB6" s="21">
        <f t="shared" si="6"/>
        <v>72.92</v>
      </c>
      <c r="BC6" s="21">
        <f t="shared" si="6"/>
        <v>81.19</v>
      </c>
      <c r="BD6" s="21">
        <f t="shared" si="6"/>
        <v>85.86</v>
      </c>
      <c r="BE6" s="20" t="str">
        <f>IF(BE7="","",IF(BE7="-","【-】","【"&amp;SUBSTITUTE(TEXT(BE7,"#,##0.00"),"-","△")&amp;"】"))</f>
        <v>【78.43】</v>
      </c>
      <c r="BF6" s="21" t="str">
        <f>IF(BF7="",NA(),BF7)</f>
        <v>-</v>
      </c>
      <c r="BG6" s="21">
        <f t="shared" ref="BG6:BO6" si="7">IF(BG7="",NA(),BG7)</f>
        <v>653.51</v>
      </c>
      <c r="BH6" s="21">
        <f t="shared" si="7"/>
        <v>546.30999999999995</v>
      </c>
      <c r="BI6" s="21">
        <f t="shared" si="7"/>
        <v>518.46</v>
      </c>
      <c r="BJ6" s="21">
        <f t="shared" si="7"/>
        <v>477.29</v>
      </c>
      <c r="BK6" s="21" t="str">
        <f t="shared" si="7"/>
        <v>-</v>
      </c>
      <c r="BL6" s="21">
        <f t="shared" si="7"/>
        <v>709.4</v>
      </c>
      <c r="BM6" s="21">
        <f t="shared" si="7"/>
        <v>734.47</v>
      </c>
      <c r="BN6" s="21">
        <f t="shared" si="7"/>
        <v>720.89</v>
      </c>
      <c r="BO6" s="21">
        <f t="shared" si="7"/>
        <v>676.93</v>
      </c>
      <c r="BP6" s="20" t="str">
        <f>IF(BP7="","",IF(BP7="-","【-】","【"&amp;SUBSTITUTE(TEXT(BP7,"#,##0.00"),"-","△")&amp;"】"))</f>
        <v>【630.82】</v>
      </c>
      <c r="BQ6" s="21" t="str">
        <f>IF(BQ7="",NA(),BQ7)</f>
        <v>-</v>
      </c>
      <c r="BR6" s="21">
        <f t="shared" ref="BR6:BZ6" si="8">IF(BR7="",NA(),BR7)</f>
        <v>109.19</v>
      </c>
      <c r="BS6" s="21">
        <f t="shared" si="8"/>
        <v>86.67</v>
      </c>
      <c r="BT6" s="21">
        <f t="shared" si="8"/>
        <v>81.55</v>
      </c>
      <c r="BU6" s="21">
        <f t="shared" si="8"/>
        <v>82.48</v>
      </c>
      <c r="BV6" s="21" t="str">
        <f t="shared" si="8"/>
        <v>-</v>
      </c>
      <c r="BW6" s="21">
        <f t="shared" si="8"/>
        <v>91.14</v>
      </c>
      <c r="BX6" s="21">
        <f t="shared" si="8"/>
        <v>90.69</v>
      </c>
      <c r="BY6" s="21">
        <f t="shared" si="8"/>
        <v>90.5</v>
      </c>
      <c r="BZ6" s="21">
        <f t="shared" si="8"/>
        <v>92.66</v>
      </c>
      <c r="CA6" s="20" t="str">
        <f>IF(CA7="","",IF(CA7="-","【-】","【"&amp;SUBSTITUTE(TEXT(CA7,"#,##0.00"),"-","△")&amp;"】"))</f>
        <v>【97.81】</v>
      </c>
      <c r="CB6" s="21" t="str">
        <f>IF(CB7="",NA(),CB7)</f>
        <v>-</v>
      </c>
      <c r="CC6" s="21">
        <f t="shared" ref="CC6:CK6" si="9">IF(CC7="",NA(),CC7)</f>
        <v>102.43</v>
      </c>
      <c r="CD6" s="21">
        <f t="shared" si="9"/>
        <v>129.66999999999999</v>
      </c>
      <c r="CE6" s="21">
        <f t="shared" si="9"/>
        <v>138.97999999999999</v>
      </c>
      <c r="CF6" s="21">
        <f t="shared" si="9"/>
        <v>138.13999999999999</v>
      </c>
      <c r="CG6" s="21" t="str">
        <f t="shared" si="9"/>
        <v>-</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60.78</v>
      </c>
      <c r="CT6" s="21">
        <f t="shared" si="10"/>
        <v>59.96</v>
      </c>
      <c r="CU6" s="21">
        <f t="shared" si="10"/>
        <v>59.9</v>
      </c>
      <c r="CV6" s="21">
        <f t="shared" si="10"/>
        <v>60.13</v>
      </c>
      <c r="CW6" s="20" t="str">
        <f>IF(CW7="","",IF(CW7="-","【-】","【"&amp;SUBSTITUTE(TEXT(CW7,"#,##0.00"),"-","△")&amp;"】"))</f>
        <v>【58.94】</v>
      </c>
      <c r="CX6" s="21" t="str">
        <f>IF(CX7="",NA(),CX7)</f>
        <v>-</v>
      </c>
      <c r="CY6" s="21">
        <f t="shared" ref="CY6:DG6" si="11">IF(CY7="",NA(),CY7)</f>
        <v>97.92</v>
      </c>
      <c r="CZ6" s="21">
        <f t="shared" si="11"/>
        <v>98.05</v>
      </c>
      <c r="DA6" s="21">
        <f t="shared" si="11"/>
        <v>98.46</v>
      </c>
      <c r="DB6" s="21">
        <f t="shared" si="11"/>
        <v>98.45</v>
      </c>
      <c r="DC6" s="21" t="str">
        <f t="shared" si="11"/>
        <v>-</v>
      </c>
      <c r="DD6" s="21">
        <f t="shared" si="11"/>
        <v>94.17</v>
      </c>
      <c r="DE6" s="21">
        <f t="shared" si="11"/>
        <v>94.27</v>
      </c>
      <c r="DF6" s="21">
        <f t="shared" si="11"/>
        <v>94.46</v>
      </c>
      <c r="DG6" s="21">
        <f t="shared" si="11"/>
        <v>94.37</v>
      </c>
      <c r="DH6" s="20" t="str">
        <f>IF(DH7="","",IF(DH7="-","【-】","【"&amp;SUBSTITUTE(TEXT(DH7,"#,##0.00"),"-","△")&amp;"】"))</f>
        <v>【95.91】</v>
      </c>
      <c r="DI6" s="21" t="str">
        <f>IF(DI7="",NA(),DI7)</f>
        <v>-</v>
      </c>
      <c r="DJ6" s="21">
        <f t="shared" ref="DJ6:DR6" si="12">IF(DJ7="",NA(),DJ7)</f>
        <v>3.25</v>
      </c>
      <c r="DK6" s="21">
        <f t="shared" si="12"/>
        <v>6.41</v>
      </c>
      <c r="DL6" s="21">
        <f t="shared" si="12"/>
        <v>9.51</v>
      </c>
      <c r="DM6" s="21">
        <f t="shared" si="12"/>
        <v>12.68</v>
      </c>
      <c r="DN6" s="21" t="str">
        <f t="shared" si="12"/>
        <v>-</v>
      </c>
      <c r="DO6" s="21">
        <f t="shared" si="12"/>
        <v>23.25</v>
      </c>
      <c r="DP6" s="21">
        <f t="shared" si="12"/>
        <v>25.2</v>
      </c>
      <c r="DQ6" s="21">
        <f t="shared" si="12"/>
        <v>27.42</v>
      </c>
      <c r="DR6" s="21">
        <f t="shared" si="12"/>
        <v>30.01</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1.06</v>
      </c>
      <c r="EA6" s="21">
        <f t="shared" si="13"/>
        <v>2.02</v>
      </c>
      <c r="EB6" s="21">
        <f t="shared" si="13"/>
        <v>2.67</v>
      </c>
      <c r="EC6" s="21">
        <f t="shared" si="13"/>
        <v>3.43</v>
      </c>
      <c r="ED6" s="20" t="str">
        <f>IF(ED7="","",IF(ED7="-","【-】","【"&amp;SUBSTITUTE(TEXT(ED7,"#,##0.00"),"-","△")&amp;"】"))</f>
        <v>【8.68】</v>
      </c>
      <c r="EE6" s="21" t="str">
        <f>IF(EE7="",NA(),EE7)</f>
        <v>-</v>
      </c>
      <c r="EF6" s="21">
        <f t="shared" ref="EF6:EN6" si="14">IF(EF7="",NA(),EF7)</f>
        <v>0.52</v>
      </c>
      <c r="EG6" s="21">
        <f t="shared" si="14"/>
        <v>0.4</v>
      </c>
      <c r="EH6" s="21">
        <f t="shared" si="14"/>
        <v>0.18</v>
      </c>
      <c r="EI6" s="21">
        <f t="shared" si="14"/>
        <v>0.12</v>
      </c>
      <c r="EJ6" s="21" t="str">
        <f t="shared" si="14"/>
        <v>-</v>
      </c>
      <c r="EK6" s="21">
        <f t="shared" si="14"/>
        <v>0.08</v>
      </c>
      <c r="EL6" s="21">
        <f t="shared" si="14"/>
        <v>0.24</v>
      </c>
      <c r="EM6" s="21">
        <f t="shared" si="14"/>
        <v>0.14000000000000001</v>
      </c>
      <c r="EN6" s="21">
        <f t="shared" si="14"/>
        <v>0.06</v>
      </c>
      <c r="EO6" s="20" t="str">
        <f>IF(EO7="","",IF(EO7="-","【-】","【"&amp;SUBSTITUTE(TEXT(EO7,"#,##0.00"),"-","△")&amp;"】"))</f>
        <v>【0.22】</v>
      </c>
    </row>
    <row r="7" spans="1:148" s="22" customFormat="1" x14ac:dyDescent="0.15">
      <c r="A7" s="14"/>
      <c r="B7" s="23">
        <v>2023</v>
      </c>
      <c r="C7" s="23">
        <v>82198</v>
      </c>
      <c r="D7" s="23">
        <v>46</v>
      </c>
      <c r="E7" s="23">
        <v>17</v>
      </c>
      <c r="F7" s="23">
        <v>1</v>
      </c>
      <c r="G7" s="23">
        <v>0</v>
      </c>
      <c r="H7" s="23" t="s">
        <v>96</v>
      </c>
      <c r="I7" s="23" t="s">
        <v>97</v>
      </c>
      <c r="J7" s="23" t="s">
        <v>98</v>
      </c>
      <c r="K7" s="23" t="s">
        <v>99</v>
      </c>
      <c r="L7" s="23" t="s">
        <v>100</v>
      </c>
      <c r="M7" s="23" t="s">
        <v>101</v>
      </c>
      <c r="N7" s="24" t="s">
        <v>102</v>
      </c>
      <c r="O7" s="24">
        <v>74.69</v>
      </c>
      <c r="P7" s="24">
        <v>88.29</v>
      </c>
      <c r="Q7" s="24">
        <v>87.48</v>
      </c>
      <c r="R7" s="24">
        <v>2200</v>
      </c>
      <c r="S7" s="24">
        <v>84085</v>
      </c>
      <c r="T7" s="24">
        <v>58.92</v>
      </c>
      <c r="U7" s="24">
        <v>1427.1</v>
      </c>
      <c r="V7" s="24">
        <v>74093</v>
      </c>
      <c r="W7" s="24">
        <v>11.42</v>
      </c>
      <c r="X7" s="24">
        <v>6488</v>
      </c>
      <c r="Y7" s="24" t="s">
        <v>102</v>
      </c>
      <c r="Z7" s="24">
        <v>102.07</v>
      </c>
      <c r="AA7" s="24">
        <v>104.57</v>
      </c>
      <c r="AB7" s="24">
        <v>105.9</v>
      </c>
      <c r="AC7" s="24">
        <v>103.08</v>
      </c>
      <c r="AD7" s="24" t="s">
        <v>102</v>
      </c>
      <c r="AE7" s="24">
        <v>106.67</v>
      </c>
      <c r="AF7" s="24">
        <v>106.9</v>
      </c>
      <c r="AG7" s="24">
        <v>106.74</v>
      </c>
      <c r="AH7" s="24">
        <v>106.65</v>
      </c>
      <c r="AI7" s="24">
        <v>105.91</v>
      </c>
      <c r="AJ7" s="24" t="s">
        <v>102</v>
      </c>
      <c r="AK7" s="24">
        <v>0</v>
      </c>
      <c r="AL7" s="24">
        <v>0</v>
      </c>
      <c r="AM7" s="24">
        <v>0</v>
      </c>
      <c r="AN7" s="24">
        <v>0</v>
      </c>
      <c r="AO7" s="24" t="s">
        <v>102</v>
      </c>
      <c r="AP7" s="24">
        <v>3.68</v>
      </c>
      <c r="AQ7" s="24">
        <v>5.3</v>
      </c>
      <c r="AR7" s="24">
        <v>6.49</v>
      </c>
      <c r="AS7" s="24">
        <v>6.74</v>
      </c>
      <c r="AT7" s="24">
        <v>3.03</v>
      </c>
      <c r="AU7" s="24" t="s">
        <v>102</v>
      </c>
      <c r="AV7" s="24">
        <v>58.71</v>
      </c>
      <c r="AW7" s="24">
        <v>54.56</v>
      </c>
      <c r="AX7" s="24">
        <v>49.96</v>
      </c>
      <c r="AY7" s="24">
        <v>61.39</v>
      </c>
      <c r="AZ7" s="24" t="s">
        <v>102</v>
      </c>
      <c r="BA7" s="24">
        <v>67.86</v>
      </c>
      <c r="BB7" s="24">
        <v>72.92</v>
      </c>
      <c r="BC7" s="24">
        <v>81.19</v>
      </c>
      <c r="BD7" s="24">
        <v>85.86</v>
      </c>
      <c r="BE7" s="24">
        <v>78.430000000000007</v>
      </c>
      <c r="BF7" s="24" t="s">
        <v>102</v>
      </c>
      <c r="BG7" s="24">
        <v>653.51</v>
      </c>
      <c r="BH7" s="24">
        <v>546.30999999999995</v>
      </c>
      <c r="BI7" s="24">
        <v>518.46</v>
      </c>
      <c r="BJ7" s="24">
        <v>477.29</v>
      </c>
      <c r="BK7" s="24" t="s">
        <v>102</v>
      </c>
      <c r="BL7" s="24">
        <v>709.4</v>
      </c>
      <c r="BM7" s="24">
        <v>734.47</v>
      </c>
      <c r="BN7" s="24">
        <v>720.89</v>
      </c>
      <c r="BO7" s="24">
        <v>676.93</v>
      </c>
      <c r="BP7" s="24">
        <v>630.82000000000005</v>
      </c>
      <c r="BQ7" s="24" t="s">
        <v>102</v>
      </c>
      <c r="BR7" s="24">
        <v>109.19</v>
      </c>
      <c r="BS7" s="24">
        <v>86.67</v>
      </c>
      <c r="BT7" s="24">
        <v>81.55</v>
      </c>
      <c r="BU7" s="24">
        <v>82.48</v>
      </c>
      <c r="BV7" s="24" t="s">
        <v>102</v>
      </c>
      <c r="BW7" s="24">
        <v>91.14</v>
      </c>
      <c r="BX7" s="24">
        <v>90.69</v>
      </c>
      <c r="BY7" s="24">
        <v>90.5</v>
      </c>
      <c r="BZ7" s="24">
        <v>92.66</v>
      </c>
      <c r="CA7" s="24">
        <v>97.81</v>
      </c>
      <c r="CB7" s="24" t="s">
        <v>102</v>
      </c>
      <c r="CC7" s="24">
        <v>102.43</v>
      </c>
      <c r="CD7" s="24">
        <v>129.66999999999999</v>
      </c>
      <c r="CE7" s="24">
        <v>138.97999999999999</v>
      </c>
      <c r="CF7" s="24">
        <v>138.13999999999999</v>
      </c>
      <c r="CG7" s="24" t="s">
        <v>102</v>
      </c>
      <c r="CH7" s="24">
        <v>136.86000000000001</v>
      </c>
      <c r="CI7" s="24">
        <v>138.52000000000001</v>
      </c>
      <c r="CJ7" s="24">
        <v>138.66999999999999</v>
      </c>
      <c r="CK7" s="24">
        <v>139.12</v>
      </c>
      <c r="CL7" s="24">
        <v>138.75</v>
      </c>
      <c r="CM7" s="24" t="s">
        <v>102</v>
      </c>
      <c r="CN7" s="24" t="s">
        <v>102</v>
      </c>
      <c r="CO7" s="24" t="s">
        <v>102</v>
      </c>
      <c r="CP7" s="24" t="s">
        <v>102</v>
      </c>
      <c r="CQ7" s="24" t="s">
        <v>102</v>
      </c>
      <c r="CR7" s="24" t="s">
        <v>102</v>
      </c>
      <c r="CS7" s="24">
        <v>60.78</v>
      </c>
      <c r="CT7" s="24">
        <v>59.96</v>
      </c>
      <c r="CU7" s="24">
        <v>59.9</v>
      </c>
      <c r="CV7" s="24">
        <v>60.13</v>
      </c>
      <c r="CW7" s="24">
        <v>58.94</v>
      </c>
      <c r="CX7" s="24" t="s">
        <v>102</v>
      </c>
      <c r="CY7" s="24">
        <v>97.92</v>
      </c>
      <c r="CZ7" s="24">
        <v>98.05</v>
      </c>
      <c r="DA7" s="24">
        <v>98.46</v>
      </c>
      <c r="DB7" s="24">
        <v>98.45</v>
      </c>
      <c r="DC7" s="24" t="s">
        <v>102</v>
      </c>
      <c r="DD7" s="24">
        <v>94.17</v>
      </c>
      <c r="DE7" s="24">
        <v>94.27</v>
      </c>
      <c r="DF7" s="24">
        <v>94.46</v>
      </c>
      <c r="DG7" s="24">
        <v>94.37</v>
      </c>
      <c r="DH7" s="24">
        <v>95.91</v>
      </c>
      <c r="DI7" s="24" t="s">
        <v>102</v>
      </c>
      <c r="DJ7" s="24">
        <v>3.25</v>
      </c>
      <c r="DK7" s="24">
        <v>6.41</v>
      </c>
      <c r="DL7" s="24">
        <v>9.51</v>
      </c>
      <c r="DM7" s="24">
        <v>12.68</v>
      </c>
      <c r="DN7" s="24" t="s">
        <v>102</v>
      </c>
      <c r="DO7" s="24">
        <v>23.25</v>
      </c>
      <c r="DP7" s="24">
        <v>25.2</v>
      </c>
      <c r="DQ7" s="24">
        <v>27.42</v>
      </c>
      <c r="DR7" s="24">
        <v>30.01</v>
      </c>
      <c r="DS7" s="24">
        <v>41.09</v>
      </c>
      <c r="DT7" s="24" t="s">
        <v>102</v>
      </c>
      <c r="DU7" s="24">
        <v>0</v>
      </c>
      <c r="DV7" s="24">
        <v>0</v>
      </c>
      <c r="DW7" s="24">
        <v>0</v>
      </c>
      <c r="DX7" s="24">
        <v>0</v>
      </c>
      <c r="DY7" s="24" t="s">
        <v>102</v>
      </c>
      <c r="DZ7" s="24">
        <v>1.06</v>
      </c>
      <c r="EA7" s="24">
        <v>2.02</v>
      </c>
      <c r="EB7" s="24">
        <v>2.67</v>
      </c>
      <c r="EC7" s="24">
        <v>3.43</v>
      </c>
      <c r="ED7" s="24">
        <v>8.68</v>
      </c>
      <c r="EE7" s="24" t="s">
        <v>102</v>
      </c>
      <c r="EF7" s="24">
        <v>0.52</v>
      </c>
      <c r="EG7" s="24">
        <v>0.4</v>
      </c>
      <c r="EH7" s="24">
        <v>0.18</v>
      </c>
      <c r="EI7" s="24">
        <v>0.12</v>
      </c>
      <c r="EJ7" s="24" t="s">
        <v>102</v>
      </c>
      <c r="EK7" s="24">
        <v>0.08</v>
      </c>
      <c r="EL7" s="24">
        <v>0.24</v>
      </c>
      <c r="EM7" s="24">
        <v>0.14000000000000001</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2025-02-04T23:40:08Z</cp:lastPrinted>
  <dcterms:created xsi:type="dcterms:W3CDTF">2025-01-24T06:58:55Z</dcterms:created>
  <dcterms:modified xsi:type="dcterms:W3CDTF">2025-02-19T06:54:01Z</dcterms:modified>
  <cp:category/>
</cp:coreProperties>
</file>