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S:\令和06年度\定期的報告\0206〆　公営企業に係る経営比較分析表（令和５年度決算）の分析等について\04_県への回答\"/>
    </mc:Choice>
  </mc:AlternateContent>
  <xr:revisionPtr revIDLastSave="0" documentId="13_ncr:1_{980D8C09-D4E4-4F80-9E1E-6351A96A2E3C}" xr6:coauthVersionLast="36" xr6:coauthVersionMax="36" xr10:uidLastSave="{00000000-0000-0000-0000-000000000000}"/>
  <workbookProtection workbookAlgorithmName="SHA-512" workbookHashValue="jiyQ5CM9/agW7v0dGQqB8vgoIRmnM3O4T4a2poX1G9tH4kLYskDtdECmVd1X2ejww5TxROp9/1jGi+rI/Z3jdA==" workbookSaltValue="pXHE47eHaIsKsbBc37wmu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<sst xmlns="http://schemas.openxmlformats.org/spreadsheetml/2006/main" count="228" uniqueCount="113">
  <si>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</si>
  <si>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</si>
  <si>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</si>
  <si>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</si>
  <si>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</si>
  <si>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</si>
  <si>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</si>
  <si>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</si>
  <si>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</si>
  <si>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</si>
  <si>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</si>
  <si>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</si>
  <si>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</si>
  <si>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</si>
  <si>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</si>
  <si>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</si>
  <si>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</si>
  <si>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</si>
  <si>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</si>
  <si>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</si>
  <si>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</si>
  <si>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</si>
  <si>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</si>
  <si>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</si>
  <si>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</si>
  <si>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</si>
  <si>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</si>
  <si>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</si>
  <si>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</si>
  <si>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</si>
  <si>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</si>
  <si>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</si>
  <si>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</si>
  <si>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</si>
  <si>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</si>
  <si>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</si>
  <si>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</si>
  <si>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</si>
  <si>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</si>
  <si>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</si>
  <si>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</si>
  <si>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</si>
  <si>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</si>
  <si>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</si>
  <si>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</si>
  <si>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</si>
  <si>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</si>
  <si>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</si>
  <si>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</si>
  <si>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</si>
  <si>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</si>
  <si>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</si>
  <si>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</si>
  <si>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</si>
  <si>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</si>
  <si>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</si>
  <si>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</si>
  <si>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</si>
  <si>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</si>
  <si>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</si>
  <si>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</si>
  <si>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</si>
  <si>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</si>
  <si>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</si>
  <si>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</si>
  <si>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</si>
  <si>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</si>
  <si>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</si>
  <si>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</si>
  <si>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</si>
  <si>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</si>
  <si>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</si>
  <si>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</si>
  <si>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</si>
  <si>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</si>
  <si>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</si>
  <si>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</si>
  <si>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</si>
  <si>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</si>
  <si>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</si>
  <si>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</si>
  <si>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</si>
  <si>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</si>
  <si>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</si>
  <si>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</si>
  <si>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</si>
  <si>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</si>
  <si>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</si>
  <si>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</si>
  <si>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</si>
  <si>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</si>
  <si>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</si>
  <si>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</si>
  <si>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</si>
  <si>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</si>
  <si>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</si>
  <si>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</si>
  <si>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</si>
  <si>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</si>
  <si>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</si>
  <si>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</si>
  <si>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</si>
  <si>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</si>
  <si>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</si>
  <si>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</si>
  <si>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</si>
  <si>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</si>
  <si>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</si>
  <si>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</si>
  <si>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</si>
  <si>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⑤料金回収率　⑥給水原価
　経常収支比率及び料金回収率については、前年度より増加しました。主な要因としては、給水人口増加に伴う給水収益の増、前年度に比べ動力費の減などに伴い給水原価が減少したことによるものです。
③流動比率
　前年度に比べ流動資産である現金預金が増加したため流動比率も増加しました。しかし、今後老朽化施設の更新等による支出の増が見込まれているため、資金不足に陥らないよう流動比率の更なる改善が必要です。
④企業債残高対給水収益比率
　企業債を活用し水道未普及地域解消事業を積極的に進めたことに伴い企業債残高が増加したため比率も増加しました。類似団体平均値を下回っていますが、今後も比率に着目し過度な投資にならないよう注視する必要があります。
⑦施設利用率
　TX沿線開発地区や研究学園地区など給水人口の増加により一日平均配水量も増加したため、施設利用率は上昇しました。
⑧有収率
　前年度に比べ漏水等の影響により無効水量が増加したため有収率は微減となりました。</t>
    <phoneticPr fontId="4"/>
  </si>
  <si>
    <t>①有形固定資産減価償却率
　既存施設の減価償却費は増加していますが、併せて老朽施設等更新や管路新規整備に伴い償却資産の帳簿原価も増加したため、比率はほぼ横ばいで推移しました。
②管路経年化率
　研究学園地区整備時に布設した管路など法定耐用年数を経過した管路延長が増加したため、比率は増加しました。この傾向は今後さらに増加する見込みです。
③管路更新率
　類似団体平均値と比較すると、低い水準にあります。理由としては、比較的新しい管路が多く更新管路延長が抑えられていることと、水道未普及地域解消事業を進めていることから管路延長が増加していることが挙げられます。</t>
    <rPh sb="150" eb="152">
      <t>ケイコウ</t>
    </rPh>
    <rPh sb="153" eb="155">
      <t>コンゴ</t>
    </rPh>
    <rPh sb="158" eb="160">
      <t>ゾウカ</t>
    </rPh>
    <rPh sb="162" eb="164">
      <t>ミコ</t>
    </rPh>
    <phoneticPr fontId="4"/>
  </si>
  <si>
    <t>　令和５年度は、前年度に引き続き経常収支比率や料金回収率が100％を超えており黒字経営を維持することができました。流動比率は上昇傾向にあり、企業債残高対給水収益比率も類似団体平均を下回っており、経営の安全性も改善傾向にあります。
　しかし、老朽化の状況を示す指標は年々増加傾向にあり、施設の老朽化が進みつつあります。さらに、市内には水道未普及地域も存在しており、併せて新設整備を進める必要があります。老朽化施設更新事業や新設整備事業を進めるためには、将来多額の投資コストを見込む必要があります。
　今後も、経営指標を注視しつつ、必要な投資を積極的に行うことで、経営基盤の強化と水道水の安定供給に努めていきます。</t>
    <rPh sb="181" eb="182">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</si>
</sst>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0.13</c:v>
                </c:pt>
                <c:pt idx="2">
                  <c:v>0.15</c:v>
                </c:pt>
                <c:pt idx="3">
                  <c:v>0.14000000000000001</c:v>
                </c:pt>
                <c:pt idx="4">
                  <c:v>0.13</c:v>
                </c:pt>
              </c:numCache>
            </c:numRef>
          </c:val>
          <c:extLst>
            <c:ext xmlns:c16="http://schemas.microsoft.com/office/drawing/2014/chart" uri="{C3380CC4-5D6E-409C-BE32-E72D297353CC}">
              <c16:uniqueId val="{00000000-76B7-4C94-B458-0FEBA65256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76B7-4C94-B458-0FEBA65256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63.09</c:v>
                </c:pt>
                <c:pt idx="1">
                  <c:v>65.23</c:v>
                </c:pt>
                <c:pt idx="2">
                  <c:v>66.11</c:v>
                </c:pt>
                <c:pt idx="3">
                  <c:v>66.930000000000007</c:v>
                </c:pt>
                <c:pt idx="4">
                  <c:v>68.7</c:v>
                </c:pt>
              </c:numCache>
            </c:numRef>
          </c:val>
          <c:extLst>
            <c:ext xmlns:c16="http://schemas.microsoft.com/office/drawing/2014/chart" uri="{C3380CC4-5D6E-409C-BE32-E72D297353CC}">
              <c16:uniqueId val="{00000000-8D9F-477C-AA02-6A1B1BA97F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8D9F-477C-AA02-6A1B1BA97F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91.63</c:v>
                </c:pt>
                <c:pt idx="1">
                  <c:v>92.24</c:v>
                </c:pt>
                <c:pt idx="2">
                  <c:v>92.71</c:v>
                </c:pt>
                <c:pt idx="3">
                  <c:v>92.67</c:v>
                </c:pt>
                <c:pt idx="4">
                  <c:v>91.45</c:v>
                </c:pt>
              </c:numCache>
            </c:numRef>
          </c:val>
          <c:extLst>
            <c:ext xmlns:c16="http://schemas.microsoft.com/office/drawing/2014/chart" uri="{C3380CC4-5D6E-409C-BE32-E72D297353CC}">
              <c16:uniqueId val="{00000000-2FE1-4886-B404-824DBC208E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2FE1-4886-B404-824DBC208E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114.1</c:v>
                </c:pt>
                <c:pt idx="1">
                  <c:v>113.97</c:v>
                </c:pt>
                <c:pt idx="2">
                  <c:v>116.68</c:v>
                </c:pt>
                <c:pt idx="3">
                  <c:v>114.54</c:v>
                </c:pt>
                <c:pt idx="4">
                  <c:v>116.57</c:v>
                </c:pt>
              </c:numCache>
            </c:numRef>
          </c:val>
          <c:extLst>
            <c:ext xmlns:c16="http://schemas.microsoft.com/office/drawing/2014/chart" uri="{C3380CC4-5D6E-409C-BE32-E72D297353CC}">
              <c16:uniqueId val="{00000000-9D55-49A3-B24D-105F80E0F1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9D55-49A3-B24D-105F80E0F1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50.43</c:v>
                </c:pt>
                <c:pt idx="1">
                  <c:v>51.34</c:v>
                </c:pt>
                <c:pt idx="2">
                  <c:v>51</c:v>
                </c:pt>
                <c:pt idx="3">
                  <c:v>51.57</c:v>
                </c:pt>
                <c:pt idx="4">
                  <c:v>51.72</c:v>
                </c:pt>
              </c:numCache>
            </c:numRef>
          </c:val>
          <c:extLst>
            <c:ext xmlns:c16="http://schemas.microsoft.com/office/drawing/2014/chart" uri="{C3380CC4-5D6E-409C-BE32-E72D297353CC}">
              <c16:uniqueId val="{00000000-072C-420A-B725-681BD9212B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072C-420A-B725-681BD9212B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17.38</c:v>
                </c:pt>
                <c:pt idx="1">
                  <c:v>18.07</c:v>
                </c:pt>
                <c:pt idx="2">
                  <c:v>18.3</c:v>
                </c:pt>
                <c:pt idx="3">
                  <c:v>18.09</c:v>
                </c:pt>
                <c:pt idx="4">
                  <c:v>21.45</c:v>
                </c:pt>
              </c:numCache>
            </c:numRef>
          </c:val>
          <c:extLst>
            <c:ext xmlns:c16="http://schemas.microsoft.com/office/drawing/2014/chart" uri="{C3380CC4-5D6E-409C-BE32-E72D297353CC}">
              <c16:uniqueId val="{00000000-8C3C-4869-A0B3-BD36A008E1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8C3C-4869-A0B3-BD36A008E1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70-4093-816E-2D76A23994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0F70-4093-816E-2D76A23994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130.96</c:v>
                </c:pt>
                <c:pt idx="1">
                  <c:v>137.74</c:v>
                </c:pt>
                <c:pt idx="2">
                  <c:v>138.85</c:v>
                </c:pt>
                <c:pt idx="3">
                  <c:v>174.89</c:v>
                </c:pt>
                <c:pt idx="4">
                  <c:v>238.41</c:v>
                </c:pt>
              </c:numCache>
            </c:numRef>
          </c:val>
          <c:extLst>
            <c:ext xmlns:c16="http://schemas.microsoft.com/office/drawing/2014/chart" uri="{C3380CC4-5D6E-409C-BE32-E72D297353CC}">
              <c16:uniqueId val="{00000000-9B57-45A3-AE6E-7B0EB54CA7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B57-45A3-AE6E-7B0EB54CA7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287.12</c:v>
                </c:pt>
                <c:pt idx="1">
                  <c:v>273.05</c:v>
                </c:pt>
                <c:pt idx="2">
                  <c:v>262.14</c:v>
                </c:pt>
                <c:pt idx="3">
                  <c:v>268.97000000000003</c:v>
                </c:pt>
                <c:pt idx="4">
                  <c:v>279.17</c:v>
                </c:pt>
              </c:numCache>
            </c:numRef>
          </c:val>
          <c:extLst>
            <c:ext xmlns:c16="http://schemas.microsoft.com/office/drawing/2014/chart" uri="{C3380CC4-5D6E-409C-BE32-E72D297353CC}">
              <c16:uniqueId val="{00000000-B685-4DDC-8BF4-B4672A5344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B685-4DDC-8BF4-B4672A5344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106.35</c:v>
                </c:pt>
                <c:pt idx="1">
                  <c:v>106.58</c:v>
                </c:pt>
                <c:pt idx="2">
                  <c:v>108.89</c:v>
                </c:pt>
                <c:pt idx="3">
                  <c:v>104.65</c:v>
                </c:pt>
                <c:pt idx="4">
                  <c:v>107.45</c:v>
                </c:pt>
              </c:numCache>
            </c:numRef>
          </c:val>
          <c:extLst>
            <c:ext xmlns:c16="http://schemas.microsoft.com/office/drawing/2014/chart" uri="{C3380CC4-5D6E-409C-BE32-E72D297353CC}">
              <c16:uniqueId val="{00000000-F9DF-46D4-8606-EB781C7ECB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F9DF-46D4-8606-EB781C7ECB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193.73</c:v>
                </c:pt>
                <c:pt idx="1">
                  <c:v>188.45</c:v>
                </c:pt>
                <c:pt idx="2">
                  <c:v>184</c:v>
                </c:pt>
                <c:pt idx="3">
                  <c:v>192.45</c:v>
                </c:pt>
                <c:pt idx="4">
                  <c:v>188.26</c:v>
                </c:pt>
              </c:numCache>
            </c:numRef>
          </c:val>
          <c:extLst>
            <c:ext xmlns:c16="http://schemas.microsoft.com/office/drawing/2014/chart" uri="{C3380CC4-5D6E-409C-BE32-E72D297353CC}">
              <c16:uniqueId val="{00000000-C1B7-46A0-91C7-079BEF073D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C1B7-46A0-91C7-079BEF073D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茨城県　つくば市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255244</v>
      </c>
      <c r="AM8" s="44"/>
      <c r="AN8" s="44"/>
      <c r="AO8" s="44"/>
      <c r="AP8" s="44"/>
      <c r="AQ8" s="44"/>
      <c r="AR8" s="44"/>
      <c r="AS8" s="44"/>
      <c r="AT8" s="45">
        <f>データ!$S$6</f>
        <v>283.72000000000003</v>
      </c>
      <c r="AU8" s="46"/>
      <c r="AV8" s="46"/>
      <c r="AW8" s="46"/>
      <c r="AX8" s="46"/>
      <c r="AY8" s="46"/>
      <c r="AZ8" s="46"/>
      <c r="BA8" s="46"/>
      <c r="BB8" s="47">
        <f>データ!$T$6</f>
        <v>899.63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65.25</v>
      </c>
      <c r="J10" s="46"/>
      <c r="K10" s="46"/>
      <c r="L10" s="46"/>
      <c r="M10" s="46"/>
      <c r="N10" s="46"/>
      <c r="O10" s="80"/>
      <c r="P10" s="47">
        <f>データ!$P$6</f>
        <v>91.13</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232332</v>
      </c>
      <c r="AM10" s="44"/>
      <c r="AN10" s="44"/>
      <c r="AO10" s="44"/>
      <c r="AP10" s="44"/>
      <c r="AQ10" s="44"/>
      <c r="AR10" s="44"/>
      <c r="AS10" s="44"/>
      <c r="AT10" s="45">
        <f>データ!$V$6</f>
        <v>283.72000000000003</v>
      </c>
      <c r="AU10" s="46"/>
      <c r="AV10" s="46"/>
      <c r="AW10" s="46"/>
      <c r="AX10" s="46"/>
      <c r="AY10" s="46"/>
      <c r="AZ10" s="46"/>
      <c r="BA10" s="46"/>
      <c r="BB10" s="47">
        <f>データ!$W$6</f>
        <v>818.88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JWh/FK69WkDKSBVty53rFJo4MfCRh60rifDLXZ2KlM/kIinQ9Hs19/vq9FJgcLlLFpejKk6oo3ANTLQ6GKyYw==" saltValue="YghjNwkLnn4o2iG4N4Zm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82201</v>
      </c>
      <c r="D6" s="20">
        <f t="shared" si="3"/>
        <v>46</v>
      </c>
      <c r="E6" s="20">
        <f t="shared" si="3"/>
        <v>1</v>
      </c>
      <c r="F6" s="20">
        <f t="shared" si="3"/>
        <v>0</v>
      </c>
      <c r="G6" s="20">
        <f t="shared" si="3"/>
        <v>1</v>
      </c>
      <c r="H6" s="20" t="str">
        <f t="shared" si="3"/>
        <v>茨城県　つくば市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65.25</v>
      </c>
      <c r="P6" s="21">
        <f t="shared" si="3"/>
        <v>91.13</v>
      </c>
      <c r="Q6" s="21">
        <f t="shared" si="3"/>
        <v>2860</v>
      </c>
      <c r="R6" s="21">
        <f t="shared" si="3"/>
        <v>255244</v>
      </c>
      <c r="S6" s="21">
        <f t="shared" si="3"/>
        <v>283.72000000000003</v>
      </c>
      <c r="T6" s="21">
        <f t="shared" si="3"/>
        <v>899.63</v>
      </c>
      <c r="U6" s="21">
        <f t="shared" si="3"/>
        <v>232332</v>
      </c>
      <c r="V6" s="21">
        <f t="shared" si="3"/>
        <v>283.72000000000003</v>
      </c>
      <c r="W6" s="21">
        <f t="shared" si="3"/>
        <v>818.88</v>
      </c>
      <c r="X6" s="22">
        <f>IF(X7="",NA(),X7)</f>
        <v>114.1</v>
      </c>
      <c r="Y6" s="22">
        <f t="shared" ref="Y6:AG6" si="4">IF(Y7="",NA(),Y7)</f>
        <v>113.97</v>
      </c>
      <c r="Z6" s="22">
        <f t="shared" si="4"/>
        <v>116.68</v>
      </c>
      <c r="AA6" s="22">
        <f t="shared" si="4"/>
        <v>114.54</v>
      </c>
      <c r="AB6" s="22">
        <f t="shared" si="4"/>
        <v>116.57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130.96</v>
      </c>
      <c r="AU6" s="22">
        <f t="shared" ref="AU6:BC6" si="6">IF(AU7="",NA(),AU7)</f>
        <v>137.74</v>
      </c>
      <c r="AV6" s="22">
        <f t="shared" si="6"/>
        <v>138.85</v>
      </c>
      <c r="AW6" s="22">
        <f t="shared" si="6"/>
        <v>174.89</v>
      </c>
      <c r="AX6" s="22">
        <f t="shared" si="6"/>
        <v>238.41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287.12</v>
      </c>
      <c r="BF6" s="22">
        <f t="shared" ref="BF6:BN6" si="7">IF(BF7="",NA(),BF7)</f>
        <v>273.05</v>
      </c>
      <c r="BG6" s="22">
        <f t="shared" si="7"/>
        <v>262.14</v>
      </c>
      <c r="BH6" s="22">
        <f t="shared" si="7"/>
        <v>268.97000000000003</v>
      </c>
      <c r="BI6" s="22">
        <f t="shared" si="7"/>
        <v>279.17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106.35</v>
      </c>
      <c r="BQ6" s="22">
        <f t="shared" ref="BQ6:BY6" si="8">IF(BQ7="",NA(),BQ7)</f>
        <v>106.58</v>
      </c>
      <c r="BR6" s="22">
        <f t="shared" si="8"/>
        <v>108.89</v>
      </c>
      <c r="BS6" s="22">
        <f t="shared" si="8"/>
        <v>104.65</v>
      </c>
      <c r="BT6" s="22">
        <f t="shared" si="8"/>
        <v>107.45</v>
      </c>
      <c r="BU6" s="22">
        <f t="shared" si="8"/>
        <v>106.11</v>
      </c>
      <c r="BV6" s="22">
        <f t="shared" si="8"/>
        <v>103.75</v>
      </c>
      <c r="BW6" s="22">
        <f t="shared" si="8"/>
        <v>105.3</v>
      </c>
      <c r="BX6" s="22">
        <f t="shared" si="8"/>
        <v>99.41</v>
      </c>
      <c r="BY6" s="22">
        <f t="shared" si="8"/>
        <v>101.11</v>
      </c>
      <c r="BZ6" s="21" t="str">
        <f>IF(BZ7="","",IF(BZ7="-","【-】","【"&amp;SUBSTITUTE(TEXT(BZ7,"#,##0.00"),"-","△")&amp;"】"))</f>
        <v>【97.82】</v>
      </c>
      <c r="CA6" s="22">
        <f>IF(CA7="",NA(),CA7)</f>
        <v>193.73</v>
      </c>
      <c r="CB6" s="22">
        <f t="shared" ref="CB6:CJ6" si="9">IF(CB7="",NA(),CB7)</f>
        <v>188.45</v>
      </c>
      <c r="CC6" s="22">
        <f t="shared" si="9"/>
        <v>184</v>
      </c>
      <c r="CD6" s="22">
        <f t="shared" si="9"/>
        <v>192.45</v>
      </c>
      <c r="CE6" s="22">
        <f t="shared" si="9"/>
        <v>188.26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63.09</v>
      </c>
      <c r="CM6" s="22">
        <f t="shared" ref="CM6:CU6" si="10">IF(CM7="",NA(),CM7)</f>
        <v>65.23</v>
      </c>
      <c r="CN6" s="22">
        <f t="shared" si="10"/>
        <v>66.11</v>
      </c>
      <c r="CO6" s="22">
        <f t="shared" si="10"/>
        <v>66.930000000000007</v>
      </c>
      <c r="CP6" s="22">
        <f t="shared" si="10"/>
        <v>68.7</v>
      </c>
      <c r="CQ6" s="22">
        <f t="shared" si="10"/>
        <v>61.71</v>
      </c>
      <c r="CR6" s="22">
        <f t="shared" si="10"/>
        <v>63.12</v>
      </c>
      <c r="CS6" s="22">
        <f t="shared" si="10"/>
        <v>62.57</v>
      </c>
      <c r="CT6" s="22">
        <f t="shared" si="10"/>
        <v>61.56</v>
      </c>
      <c r="CU6" s="22">
        <f t="shared" si="10"/>
        <v>60.84</v>
      </c>
      <c r="CV6" s="21" t="str">
        <f>IF(CV7="","",IF(CV7="-","【-】","【"&amp;SUBSTITUTE(TEXT(CV7,"#,##0.00"),"-","△")&amp;"】"))</f>
        <v>【59.81】</v>
      </c>
      <c r="CW6" s="22">
        <f>IF(CW7="",NA(),CW7)</f>
        <v>91.63</v>
      </c>
      <c r="CX6" s="22">
        <f t="shared" ref="CX6:DF6" si="11">IF(CX7="",NA(),CX7)</f>
        <v>92.24</v>
      </c>
      <c r="CY6" s="22">
        <f t="shared" si="11"/>
        <v>92.71</v>
      </c>
      <c r="CZ6" s="22">
        <f t="shared" si="11"/>
        <v>92.67</v>
      </c>
      <c r="DA6" s="22">
        <f t="shared" si="11"/>
        <v>91.45</v>
      </c>
      <c r="DB6" s="22">
        <f t="shared" si="11"/>
        <v>90.03</v>
      </c>
      <c r="DC6" s="22">
        <f t="shared" si="11"/>
        <v>90.09</v>
      </c>
      <c r="DD6" s="22">
        <f t="shared" si="11"/>
        <v>90.21</v>
      </c>
      <c r="DE6" s="22">
        <f t="shared" si="11"/>
        <v>90.11</v>
      </c>
      <c r="DF6" s="22">
        <f t="shared" si="11"/>
        <v>89.73</v>
      </c>
      <c r="DG6" s="21" t="str">
        <f>IF(DG7="","",IF(DG7="-","【-】","【"&amp;SUBSTITUTE(TEXT(DG7,"#,##0.00"),"-","△")&amp;"】"))</f>
        <v>【89.42】</v>
      </c>
      <c r="DH6" s="22">
        <f>IF(DH7="",NA(),DH7)</f>
        <v>50.43</v>
      </c>
      <c r="DI6" s="22">
        <f t="shared" ref="DI6:DQ6" si="12">IF(DI7="",NA(),DI7)</f>
        <v>51.34</v>
      </c>
      <c r="DJ6" s="22">
        <f t="shared" si="12"/>
        <v>51</v>
      </c>
      <c r="DK6" s="22">
        <f t="shared" si="12"/>
        <v>51.57</v>
      </c>
      <c r="DL6" s="22">
        <f t="shared" si="12"/>
        <v>51.72</v>
      </c>
      <c r="DM6" s="22">
        <f t="shared" si="12"/>
        <v>49.6</v>
      </c>
      <c r="DN6" s="22">
        <f t="shared" si="12"/>
        <v>50.31</v>
      </c>
      <c r="DO6" s="22">
        <f t="shared" si="12"/>
        <v>50.74</v>
      </c>
      <c r="DP6" s="22">
        <f t="shared" si="12"/>
        <v>51.49</v>
      </c>
      <c r="DQ6" s="22">
        <f t="shared" si="12"/>
        <v>51.94</v>
      </c>
      <c r="DR6" s="21" t="str">
        <f>IF(DR7="","",IF(DR7="-","【-】","【"&amp;SUBSTITUTE(TEXT(DR7,"#,##0.00"),"-","△")&amp;"】"))</f>
        <v>【52.02】</v>
      </c>
      <c r="DS6" s="22">
        <f>IF(DS7="",NA(),DS7)</f>
        <v>17.38</v>
      </c>
      <c r="DT6" s="22">
        <f t="shared" ref="DT6:EB6" si="13">IF(DT7="",NA(),DT7)</f>
        <v>18.07</v>
      </c>
      <c r="DU6" s="22">
        <f t="shared" si="13"/>
        <v>18.3</v>
      </c>
      <c r="DV6" s="22">
        <f t="shared" si="13"/>
        <v>18.09</v>
      </c>
      <c r="DW6" s="22">
        <f t="shared" si="13"/>
        <v>21.45</v>
      </c>
      <c r="DX6" s="22">
        <f t="shared" si="13"/>
        <v>20.49</v>
      </c>
      <c r="DY6" s="22">
        <f t="shared" si="13"/>
        <v>21.34</v>
      </c>
      <c r="DZ6" s="22">
        <f t="shared" si="13"/>
        <v>23.27</v>
      </c>
      <c r="EA6" s="22">
        <f t="shared" si="13"/>
        <v>25.18</v>
      </c>
      <c r="EB6" s="22">
        <f t="shared" si="13"/>
        <v>26.52</v>
      </c>
      <c r="EC6" s="21" t="str">
        <f>IF(EC7="","",IF(EC7="-","【-】","【"&amp;SUBSTITUTE(TEXT(EC7,"#,##0.00"),"-","△")&amp;"】"))</f>
        <v>【25.37】</v>
      </c>
      <c r="ED6" s="22">
        <f>IF(ED7="",NA(),ED7)</f>
        <v>0.11</v>
      </c>
      <c r="EE6" s="22">
        <f t="shared" ref="EE6:EM6" si="14">IF(EE7="",NA(),EE7)</f>
        <v>0.13</v>
      </c>
      <c r="EF6" s="22">
        <f t="shared" si="14"/>
        <v>0.15</v>
      </c>
      <c r="EG6" s="22">
        <f t="shared" si="14"/>
        <v>0.14000000000000001</v>
      </c>
      <c r="EH6" s="22">
        <f t="shared" si="14"/>
        <v>0.13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82201</v>
      </c>
      <c r="D7" s="24">
        <v>46</v>
      </c>
      <c r="E7" s="24">
        <v>1</v>
      </c>
      <c r="F7" s="24">
        <v>0</v>
      </c>
      <c r="G7" s="24">
        <v>1</v>
      </c>
      <c r="H7" s="24" t="s">
        <v>93</v>
      </c>
      <c r="I7" s="24" t="s">
        <v>94</v>
      </c>
      <c r="J7" s="24" t="s">
        <v>95</v>
      </c>
      <c r="K7" s="24" t="s">
        <v>96</v>
      </c>
      <c r="L7" s="24" t="s">
        <v>97</v>
      </c>
      <c r="M7" s="24" t="s">
        <v>98</v>
      </c>
      <c r="N7" s="25" t="s">
        <v>99</v>
      </c>
      <c r="O7" s="25">
        <v>65.25</v>
      </c>
      <c r="P7" s="25">
        <v>91.13</v>
      </c>
      <c r="Q7" s="25">
        <v>2860</v>
      </c>
      <c r="R7" s="25">
        <v>255244</v>
      </c>
      <c r="S7" s="25">
        <v>283.72000000000003</v>
      </c>
      <c r="T7" s="25">
        <v>899.63</v>
      </c>
      <c r="U7" s="25">
        <v>232332</v>
      </c>
      <c r="V7" s="25">
        <v>283.72000000000003</v>
      </c>
      <c r="W7" s="25">
        <v>818.88</v>
      </c>
      <c r="X7" s="25">
        <v>114.1</v>
      </c>
      <c r="Y7" s="25">
        <v>113.97</v>
      </c>
      <c r="Z7" s="25">
        <v>116.68</v>
      </c>
      <c r="AA7" s="25">
        <v>114.54</v>
      </c>
      <c r="AB7" s="25">
        <v>116.57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130.96</v>
      </c>
      <c r="AU7" s="25">
        <v>137.74</v>
      </c>
      <c r="AV7" s="25">
        <v>138.85</v>
      </c>
      <c r="AW7" s="25">
        <v>174.89</v>
      </c>
      <c r="AX7" s="25">
        <v>238.41</v>
      </c>
      <c r="AY7" s="25">
        <v>309.10000000000002</v>
      </c>
      <c r="AZ7" s="25">
        <v>306.08</v>
      </c>
      <c r="BA7" s="25">
        <v>306.14999999999998</v>
      </c>
      <c r="BB7" s="25">
        <v>297.54000000000002</v>
      </c>
      <c r="BC7" s="25">
        <v>289.44</v>
      </c>
      <c r="BD7" s="25">
        <v>243.36</v>
      </c>
      <c r="BE7" s="25">
        <v>287.12</v>
      </c>
      <c r="BF7" s="25">
        <v>273.05</v>
      </c>
      <c r="BG7" s="25">
        <v>262.14</v>
      </c>
      <c r="BH7" s="25">
        <v>268.97000000000003</v>
      </c>
      <c r="BI7" s="25">
        <v>279.17</v>
      </c>
      <c r="BJ7" s="25">
        <v>290.42</v>
      </c>
      <c r="BK7" s="25">
        <v>294.66000000000003</v>
      </c>
      <c r="BL7" s="25">
        <v>285.27</v>
      </c>
      <c r="BM7" s="25">
        <v>294.73</v>
      </c>
      <c r="BN7" s="25">
        <v>301.23</v>
      </c>
      <c r="BO7" s="25">
        <v>265.93</v>
      </c>
      <c r="BP7" s="25">
        <v>106.35</v>
      </c>
      <c r="BQ7" s="25">
        <v>106.58</v>
      </c>
      <c r="BR7" s="25">
        <v>108.89</v>
      </c>
      <c r="BS7" s="25">
        <v>104.65</v>
      </c>
      <c r="BT7" s="25">
        <v>107.45</v>
      </c>
      <c r="BU7" s="25">
        <v>106.11</v>
      </c>
      <c r="BV7" s="25">
        <v>103.75</v>
      </c>
      <c r="BW7" s="25">
        <v>105.3</v>
      </c>
      <c r="BX7" s="25">
        <v>99.41</v>
      </c>
      <c r="BY7" s="25">
        <v>101.11</v>
      </c>
      <c r="BZ7" s="25">
        <v>97.82</v>
      </c>
      <c r="CA7" s="25">
        <v>193.73</v>
      </c>
      <c r="CB7" s="25">
        <v>188.45</v>
      </c>
      <c r="CC7" s="25">
        <v>184</v>
      </c>
      <c r="CD7" s="25">
        <v>192.45</v>
      </c>
      <c r="CE7" s="25">
        <v>188.26</v>
      </c>
      <c r="CF7" s="25">
        <v>161.03</v>
      </c>
      <c r="CG7" s="25">
        <v>159.93</v>
      </c>
      <c r="CH7" s="25">
        <v>162.77000000000001</v>
      </c>
      <c r="CI7" s="25">
        <v>170.87</v>
      </c>
      <c r="CJ7" s="25">
        <v>171.09</v>
      </c>
      <c r="CK7" s="25">
        <v>177.56</v>
      </c>
      <c r="CL7" s="25">
        <v>63.09</v>
      </c>
      <c r="CM7" s="25">
        <v>65.23</v>
      </c>
      <c r="CN7" s="25">
        <v>66.11</v>
      </c>
      <c r="CO7" s="25">
        <v>66.930000000000007</v>
      </c>
      <c r="CP7" s="25">
        <v>68.7</v>
      </c>
      <c r="CQ7" s="25">
        <v>61.71</v>
      </c>
      <c r="CR7" s="25">
        <v>63.12</v>
      </c>
      <c r="CS7" s="25">
        <v>62.57</v>
      </c>
      <c r="CT7" s="25">
        <v>61.56</v>
      </c>
      <c r="CU7" s="25">
        <v>60.84</v>
      </c>
      <c r="CV7" s="25">
        <v>59.81</v>
      </c>
      <c r="CW7" s="25">
        <v>91.63</v>
      </c>
      <c r="CX7" s="25">
        <v>92.24</v>
      </c>
      <c r="CY7" s="25">
        <v>92.71</v>
      </c>
      <c r="CZ7" s="25">
        <v>92.67</v>
      </c>
      <c r="DA7" s="25">
        <v>91.45</v>
      </c>
      <c r="DB7" s="25">
        <v>90.03</v>
      </c>
      <c r="DC7" s="25">
        <v>90.09</v>
      </c>
      <c r="DD7" s="25">
        <v>90.21</v>
      </c>
      <c r="DE7" s="25">
        <v>90.11</v>
      </c>
      <c r="DF7" s="25">
        <v>89.73</v>
      </c>
      <c r="DG7" s="25">
        <v>89.42</v>
      </c>
      <c r="DH7" s="25">
        <v>50.43</v>
      </c>
      <c r="DI7" s="25">
        <v>51.34</v>
      </c>
      <c r="DJ7" s="25">
        <v>51</v>
      </c>
      <c r="DK7" s="25">
        <v>51.57</v>
      </c>
      <c r="DL7" s="25">
        <v>51.72</v>
      </c>
      <c r="DM7" s="25">
        <v>49.6</v>
      </c>
      <c r="DN7" s="25">
        <v>50.31</v>
      </c>
      <c r="DO7" s="25">
        <v>50.74</v>
      </c>
      <c r="DP7" s="25">
        <v>51.49</v>
      </c>
      <c r="DQ7" s="25">
        <v>51.94</v>
      </c>
      <c r="DR7" s="25">
        <v>52.02</v>
      </c>
      <c r="DS7" s="25">
        <v>17.38</v>
      </c>
      <c r="DT7" s="25">
        <v>18.07</v>
      </c>
      <c r="DU7" s="25">
        <v>18.3</v>
      </c>
      <c r="DV7" s="25">
        <v>18.09</v>
      </c>
      <c r="DW7" s="25">
        <v>21.45</v>
      </c>
      <c r="DX7" s="25">
        <v>20.49</v>
      </c>
      <c r="DY7" s="25">
        <v>21.34</v>
      </c>
      <c r="DZ7" s="25">
        <v>23.27</v>
      </c>
      <c r="EA7" s="25">
        <v>25.18</v>
      </c>
      <c r="EB7" s="25">
        <v>26.52</v>
      </c>
      <c r="EC7" s="25">
        <v>25.37</v>
      </c>
      <c r="ED7" s="25">
        <v>0.11</v>
      </c>
      <c r="EE7" s="25">
        <v>0.13</v>
      </c>
      <c r="EF7" s="25">
        <v>0.15</v>
      </c>
      <c r="EG7" s="25">
        <v>0.14000000000000001</v>
      </c>
      <c r="EH7" s="25">
        <v>0.13</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羽鳥 慎一</cp:lastModifiedBy>
  <cp:lastPrinted>2025-01-31T04:24:42Z</cp:lastPrinted>
  <dcterms:created xsi:type="dcterms:W3CDTF">2025-01-24T06:45:49Z</dcterms:created>
  <dcterms:modified xsi:type="dcterms:W3CDTF">2025-02-05T23:37:17Z</dcterms:modified>
  <cp:category/>
</cp:coreProperties>
</file>