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5_公共下水道（法適）38\"/>
    </mc:Choice>
  </mc:AlternateContent>
  <workbookProtection workbookAlgorithmName="SHA-512" workbookHashValue="CBy5Z1AeT4y/6uCaq+Px1Qpa2ajExCG4aMEdLW5Nq5/gRWJkwGDS1490SpH+VR8zWcskfvyn6D2aYAJtfiChjQ==" workbookSaltValue="dyOS4t1mS4xiGD9rYPaO8w==" workbookSpinCount="100000" lockStructure="1"/>
  <bookViews>
    <workbookView xWindow="0" yWindow="0" windowWidth="8250" windowHeight="931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AL8" i="4" s="1"/>
  <c r="R6" i="5"/>
  <c r="Q6" i="5"/>
  <c r="W10" i="4" s="1"/>
  <c r="P6" i="5"/>
  <c r="O6" i="5"/>
  <c r="I10" i="4" s="1"/>
  <c r="N6" i="5"/>
  <c r="M6" i="5"/>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G85" i="4"/>
  <c r="BB10" i="4"/>
  <c r="AT10" i="4"/>
  <c r="AL10" i="4"/>
  <c r="AD10" i="4"/>
  <c r="P10" i="4"/>
  <c r="B10" i="4"/>
  <c r="BB8" i="4"/>
  <c r="AD8" i="4"/>
  <c r="I8" i="4"/>
  <c r="B8" i="4"/>
  <c r="B6" i="4"/>
</calcChain>
</file>

<file path=xl/sharedStrings.xml><?xml version="1.0" encoding="utf-8"?>
<sst xmlns="http://schemas.openxmlformats.org/spreadsheetml/2006/main" count="257" uniqueCount="114">
  <si>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</si>
  <si>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</si>
  <si>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</si>
  <si>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</si>
  <si>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</si>
  <si>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</si>
  <si>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</si>
  <si>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</si>
  <si>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</si>
  <si>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</si>
  <si>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</si>
  <si>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</si>
  <si>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</si>
  <si>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</si>
  <si>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</si>
  <si>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</si>
  <si>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</si>
  <si>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</si>
  <si>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</si>
  <si>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</si>
  <si>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</si>
  <si>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</si>
  <si>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</si>
  <si>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</si>
  <si>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</si>
  <si>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</si>
  <si>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</si>
  <si>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</si>
  <si>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</si>
  <si>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</si>
  <si>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</si>
  <si>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</si>
  <si>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</si>
  <si>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</si>
  <si>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</si>
  <si>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</si>
  <si>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</si>
  <si>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</si>
  <si>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</si>
  <si>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</si>
  <si>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</si>
  <si>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</si>
  <si>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</si>
  <si>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</si>
  <si>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</si>
  <si>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</si>
  <si>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</si>
  <si>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</si>
  <si>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</si>
  <si>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</si>
  <si>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</si>
  <si>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</si>
  <si>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</si>
  <si>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</si>
  <si>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</si>
  <si>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</si>
  <si>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</si>
  <si>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</si>
  <si>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</si>
  <si>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</si>
  <si>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</si>
  <si>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</si>
  <si>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</si>
  <si>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</si>
  <si>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</si>
  <si>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</si>
  <si>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</si>
  <si>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</si>
  <si>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</si>
  <si>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</si>
  <si>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</si>
  <si>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</si>
  <si>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</si>
  <si>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</si>
  <si>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</si>
  <si>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</si>
  <si>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</si>
  <si>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</si>
  <si>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</si>
  <si>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</si>
  <si>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</si>
  <si>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</si>
  <si>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</si>
  <si>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</si>
  <si>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</si>
  <si>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</si>
  <si>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</si>
  <si>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</si>
  <si>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</si>
  <si>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</si>
  <si>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</si>
  <si>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</si>
  <si>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</si>
  <si>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</si>
  <si>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</si>
  <si>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つくば市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</si>
  <si>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</si>
  <si>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</si>
  <si>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</si>
  <si>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</si>
  <si>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</si>
  <si>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</si>
  <si>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</si>
  <si>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</si>
  <si>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</si>
  <si>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</si>
  <si>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</si>
  <si>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</si>
  <si>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</si>
  <si>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</si>
  <si>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</si>
  <si>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は100％を超えており黒字を確保できているが、⑤経費回収率は100％を下回っていることから、使用料収入で賄うべき費用に対して使用料収入が不足し、不足分を基準外繰入金で賄っている構造になっているため、使用料収入の向上または汚水処理原価を下げる努力が必要である。使用料収入の向上については⑧水洗化率は99.83％とほぼ100％に近いため、接続率の向上には取り組みつつ、使用料改定が必要と考えられる。汚水処理原価についてはすでに類似団体平均値よりも低い状況にはあるが、引き続き経費の削減に努める必要がある。</t>
    <rPh sb="1" eb="3">
      <t>ケイジョウ</t>
    </rPh>
    <rPh sb="3" eb="5">
      <t>シュウシ</t>
    </rPh>
    <rPh sb="5" eb="7">
      <t>ヒリツ</t>
    </rPh>
    <rPh sb="13" eb="14">
      <t>コ</t>
    </rPh>
    <rPh sb="18" eb="20">
      <t>クロジ</t>
    </rPh>
    <rPh sb="21" eb="23">
      <t>カクホ</t>
    </rPh>
    <rPh sb="31" eb="33">
      <t>ケイヒ</t>
    </rPh>
    <rPh sb="33" eb="35">
      <t>カイシュウ</t>
    </rPh>
    <rPh sb="35" eb="36">
      <t>リツ</t>
    </rPh>
    <rPh sb="42" eb="44">
      <t>シタマワ</t>
    </rPh>
    <rPh sb="53" eb="56">
      <t>シヨウリョウ</t>
    </rPh>
    <rPh sb="56" eb="58">
      <t>シュウニュウ</t>
    </rPh>
    <rPh sb="59" eb="60">
      <t>マカナ</t>
    </rPh>
    <rPh sb="63" eb="65">
      <t>ヒヨウ</t>
    </rPh>
    <rPh sb="66" eb="67">
      <t>タイ</t>
    </rPh>
    <rPh sb="69" eb="72">
      <t>シヨウリョウ</t>
    </rPh>
    <rPh sb="72" eb="74">
      <t>シュウニュウ</t>
    </rPh>
    <rPh sb="75" eb="77">
      <t>フソク</t>
    </rPh>
    <rPh sb="79" eb="82">
      <t>フソクブン</t>
    </rPh>
    <rPh sb="83" eb="85">
      <t>キジュン</t>
    </rPh>
    <rPh sb="85" eb="86">
      <t>ガイ</t>
    </rPh>
    <rPh sb="86" eb="88">
      <t>クリイレ</t>
    </rPh>
    <rPh sb="88" eb="89">
      <t>キン</t>
    </rPh>
    <rPh sb="90" eb="91">
      <t>マカナ</t>
    </rPh>
    <rPh sb="95" eb="97">
      <t>コウゾウ</t>
    </rPh>
    <rPh sb="106" eb="109">
      <t>シヨウリョウ</t>
    </rPh>
    <rPh sb="109" eb="111">
      <t>シュウニュウ</t>
    </rPh>
    <rPh sb="112" eb="114">
      <t>コウジョウ</t>
    </rPh>
    <rPh sb="117" eb="119">
      <t>オスイ</t>
    </rPh>
    <rPh sb="119" eb="121">
      <t>ショリ</t>
    </rPh>
    <rPh sb="121" eb="123">
      <t>ゲンカ</t>
    </rPh>
    <rPh sb="124" eb="125">
      <t>サ</t>
    </rPh>
    <rPh sb="127" eb="129">
      <t>ドリョク</t>
    </rPh>
    <rPh sb="130" eb="132">
      <t>ヒツヨウ</t>
    </rPh>
    <rPh sb="136" eb="139">
      <t>シヨウリョウ</t>
    </rPh>
    <rPh sb="139" eb="141">
      <t>シュウニュウ</t>
    </rPh>
    <rPh sb="142" eb="144">
      <t>コウジョウ</t>
    </rPh>
    <rPh sb="150" eb="153">
      <t>スイセンカ</t>
    </rPh>
    <rPh sb="153" eb="154">
      <t>リツ</t>
    </rPh>
    <rPh sb="169" eb="170">
      <t>チカ</t>
    </rPh>
    <rPh sb="174" eb="176">
      <t>セツゾク</t>
    </rPh>
    <rPh sb="176" eb="177">
      <t>リツ</t>
    </rPh>
    <rPh sb="178" eb="180">
      <t>コウジョウ</t>
    </rPh>
    <rPh sb="182" eb="183">
      <t>ト</t>
    </rPh>
    <rPh sb="184" eb="185">
      <t>ク</t>
    </rPh>
    <rPh sb="189" eb="192">
      <t>シヨウリョウ</t>
    </rPh>
    <rPh sb="192" eb="194">
      <t>カイテイ</t>
    </rPh>
    <rPh sb="195" eb="197">
      <t>ヒツヨウ</t>
    </rPh>
    <rPh sb="198" eb="199">
      <t>カンガ</t>
    </rPh>
    <rPh sb="204" eb="206">
      <t>オスイ</t>
    </rPh>
    <rPh sb="206" eb="208">
      <t>ショリ</t>
    </rPh>
    <rPh sb="208" eb="210">
      <t>ゲンカ</t>
    </rPh>
    <rPh sb="218" eb="220">
      <t>ルイジ</t>
    </rPh>
    <rPh sb="220" eb="222">
      <t>ダンタイ</t>
    </rPh>
    <rPh sb="222" eb="224">
      <t>ヘイキン</t>
    </rPh>
    <rPh sb="224" eb="225">
      <t>アタイ</t>
    </rPh>
    <rPh sb="228" eb="229">
      <t>ヒク</t>
    </rPh>
    <rPh sb="230" eb="232">
      <t>ジョウキョウ</t>
    </rPh>
    <rPh sb="238" eb="239">
      <t>ヒ</t>
    </rPh>
    <rPh sb="240" eb="241">
      <t>ツヅ</t>
    </rPh>
    <rPh sb="242" eb="244">
      <t>ケイヒ</t>
    </rPh>
    <rPh sb="245" eb="247">
      <t>サクゲン</t>
    </rPh>
    <rPh sb="248" eb="249">
      <t>ツト</t>
    </rPh>
    <rPh sb="251" eb="253">
      <t>ヒツヨウ</t>
    </rPh>
    <phoneticPr fontId="4"/>
  </si>
  <si>
    <t>経営の健全性・効率性については類似団体平均値と比較してほぼ同等の水準であり、管渠の老朽化については類似団体よりも進んでいない状況であるが、⑤経費回収率が100％を下回っていること、今後老朽化率が上昇していく見込みであることから、使用料収入の向上に努める必要があると考えられる。</t>
    <rPh sb="0" eb="2">
      <t>ケイエイ</t>
    </rPh>
    <rPh sb="3" eb="6">
      <t>ケンゼンセイ</t>
    </rPh>
    <rPh sb="7" eb="9">
      <t>コウリツ</t>
    </rPh>
    <rPh sb="9" eb="10">
      <t>セイ</t>
    </rPh>
    <rPh sb="15" eb="17">
      <t>ルイジ</t>
    </rPh>
    <rPh sb="17" eb="19">
      <t>ダンタイ</t>
    </rPh>
    <rPh sb="19" eb="21">
      <t>ヘイキン</t>
    </rPh>
    <rPh sb="21" eb="22">
      <t>アタイ</t>
    </rPh>
    <rPh sb="23" eb="25">
      <t>ヒカク</t>
    </rPh>
    <rPh sb="29" eb="31">
      <t>ドウトウ</t>
    </rPh>
    <rPh sb="32" eb="34">
      <t>スイジュン</t>
    </rPh>
    <rPh sb="38" eb="40">
      <t>カンキョ</t>
    </rPh>
    <rPh sb="41" eb="44">
      <t>ロウキュウカ</t>
    </rPh>
    <rPh sb="49" eb="51">
      <t>ルイジ</t>
    </rPh>
    <rPh sb="51" eb="53">
      <t>ダンタイ</t>
    </rPh>
    <rPh sb="56" eb="57">
      <t>スス</t>
    </rPh>
    <rPh sb="62" eb="64">
      <t>ジョウキョウ</t>
    </rPh>
    <rPh sb="70" eb="72">
      <t>ケイヒ</t>
    </rPh>
    <rPh sb="72" eb="74">
      <t>カイシュウ</t>
    </rPh>
    <rPh sb="74" eb="75">
      <t>リツ</t>
    </rPh>
    <rPh sb="81" eb="83">
      <t>シタマワ</t>
    </rPh>
    <rPh sb="90" eb="92">
      <t>コンゴ</t>
    </rPh>
    <rPh sb="92" eb="95">
      <t>ロウキュウカ</t>
    </rPh>
    <rPh sb="95" eb="96">
      <t>リツ</t>
    </rPh>
    <rPh sb="97" eb="99">
      <t>ジョウショウ</t>
    </rPh>
    <rPh sb="103" eb="105">
      <t>ミコ</t>
    </rPh>
    <rPh sb="114" eb="117">
      <t>シヨウリョウ</t>
    </rPh>
    <rPh sb="117" eb="119">
      <t>シュウニュウ</t>
    </rPh>
    <rPh sb="120" eb="122">
      <t>コウジョウ</t>
    </rPh>
    <rPh sb="123" eb="124">
      <t>ツト</t>
    </rPh>
    <rPh sb="126" eb="128">
      <t>ヒツヨウ</t>
    </rPh>
    <rPh sb="132" eb="133">
      <t>カンガ</t>
    </rPh>
    <phoneticPr fontId="4"/>
  </si>
  <si>
    <t>老朽化は類似団体よりも進んでいないことがわかるが、②管渠老朽化率は令和４年度から令和５年度にかけて２%近く上昇しており、今後さらに上昇する見込みとなっている。引き続き計画に沿って老朽化対策を実施していく。</t>
    <rPh sb="0" eb="3">
      <t>ロウキュウカ</t>
    </rPh>
    <rPh sb="4" eb="6">
      <t>ルイジ</t>
    </rPh>
    <rPh sb="6" eb="8">
      <t>ダンタイ</t>
    </rPh>
    <rPh sb="11" eb="12">
      <t>スス</t>
    </rPh>
    <rPh sb="26" eb="28">
      <t>カンキョ</t>
    </rPh>
    <rPh sb="28" eb="31">
      <t>ロウキュウカ</t>
    </rPh>
    <rPh sb="31" eb="32">
      <t>リツ</t>
    </rPh>
    <rPh sb="33" eb="35">
      <t>レイワ</t>
    </rPh>
    <rPh sb="36" eb="38">
      <t>ネンド</t>
    </rPh>
    <rPh sb="40" eb="42">
      <t>レイワ</t>
    </rPh>
    <rPh sb="43" eb="45">
      <t>ネンド</t>
    </rPh>
    <rPh sb="51" eb="52">
      <t>チカ</t>
    </rPh>
    <rPh sb="53" eb="55">
      <t>ジョウショウ</t>
    </rPh>
    <rPh sb="60" eb="62">
      <t>コンゴ</t>
    </rPh>
    <rPh sb="65" eb="67">
      <t>ジョウショウ</t>
    </rPh>
    <rPh sb="69" eb="71">
      <t>ミコ</t>
    </rPh>
    <rPh sb="79" eb="80">
      <t>ヒ</t>
    </rPh>
    <rPh sb="81" eb="82">
      <t>ツヅ</t>
    </rPh>
    <rPh sb="83" eb="85">
      <t>ケイカク</t>
    </rPh>
    <rPh sb="86" eb="87">
      <t>ソ</t>
    </rPh>
    <rPh sb="89" eb="92">
      <t>ロウキュウカ</t>
    </rPh>
    <rPh sb="92" eb="94">
      <t>タイサク</t>
    </rPh>
    <rPh sb="95" eb="97">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</si>
</sst>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0.03</c:v>
                </c:pt>
                <c:pt idx="2">
                  <c:v>0.03</c:v>
                </c:pt>
                <c:pt idx="3">
                  <c:v>0.02</c:v>
                </c:pt>
                <c:pt idx="4">
                  <c:v>0.03</c:v>
                </c:pt>
              </c:numCache>
            </c:numRef>
          </c:val>
          <c:extLst>
            <c:ext xmlns:c16="http://schemas.microsoft.com/office/drawing/2014/chart" uri="{C3380CC4-5D6E-409C-BE32-E72D297353CC}">
              <c16:uniqueId val="{00000000-5BF6-4F54-B923-07544E69CC1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0.33</c:v>
                </c:pt>
                <c:pt idx="2">
                  <c:v>0.22</c:v>
                </c:pt>
                <c:pt idx="3">
                  <c:v>0.23</c:v>
                </c:pt>
                <c:pt idx="4">
                  <c:v>0.18</c:v>
                </c:pt>
              </c:numCache>
            </c:numRef>
          </c:val>
          <c:smooth val="0"/>
          <c:extLst>
            <c:ext xmlns:c16="http://schemas.microsoft.com/office/drawing/2014/chart" uri="{C3380CC4-5D6E-409C-BE32-E72D297353CC}">
              <c16:uniqueId val="{00000001-5BF6-4F54-B923-07544E69CC1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8C-4A25-BDCF-33BDE10DEA3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67</c:v>
                </c:pt>
                <c:pt idx="2">
                  <c:v>66.650000000000006</c:v>
                </c:pt>
                <c:pt idx="3">
                  <c:v>64.45</c:v>
                </c:pt>
                <c:pt idx="4">
                  <c:v>65.11</c:v>
                </c:pt>
              </c:numCache>
            </c:numRef>
          </c:val>
          <c:smooth val="0"/>
          <c:extLst>
            <c:ext xmlns:c16="http://schemas.microsoft.com/office/drawing/2014/chart" uri="{C3380CC4-5D6E-409C-BE32-E72D297353CC}">
              <c16:uniqueId val="{00000001-B48C-4A25-BDCF-33BDE10DEA3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97.88</c:v>
                </c:pt>
                <c:pt idx="2">
                  <c:v>98.04</c:v>
                </c:pt>
                <c:pt idx="3">
                  <c:v>99.83</c:v>
                </c:pt>
                <c:pt idx="4">
                  <c:v>99.83</c:v>
                </c:pt>
              </c:numCache>
            </c:numRef>
          </c:val>
          <c:extLst>
            <c:ext xmlns:c16="http://schemas.microsoft.com/office/drawing/2014/chart" uri="{C3380CC4-5D6E-409C-BE32-E72D297353CC}">
              <c16:uniqueId val="{00000000-08A9-4B54-A1C7-D7972A537A6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94.41</c:v>
                </c:pt>
                <c:pt idx="2">
                  <c:v>94.43</c:v>
                </c:pt>
                <c:pt idx="3">
                  <c:v>94.58</c:v>
                </c:pt>
                <c:pt idx="4">
                  <c:v>94.69</c:v>
                </c:pt>
              </c:numCache>
            </c:numRef>
          </c:val>
          <c:smooth val="0"/>
          <c:extLst>
            <c:ext xmlns:c16="http://schemas.microsoft.com/office/drawing/2014/chart" uri="{C3380CC4-5D6E-409C-BE32-E72D297353CC}">
              <c16:uniqueId val="{00000001-08A9-4B54-A1C7-D7972A537A6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100.21</c:v>
                </c:pt>
                <c:pt idx="2">
                  <c:v>102.79</c:v>
                </c:pt>
                <c:pt idx="3">
                  <c:v>102.92</c:v>
                </c:pt>
                <c:pt idx="4">
                  <c:v>102.81</c:v>
                </c:pt>
              </c:numCache>
            </c:numRef>
          </c:val>
          <c:extLst>
            <c:ext xmlns:c16="http://schemas.microsoft.com/office/drawing/2014/chart" uri="{C3380CC4-5D6E-409C-BE32-E72D297353CC}">
              <c16:uniqueId val="{00000000-A797-4A8F-B575-D1D36D9EAEB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109.58</c:v>
                </c:pt>
                <c:pt idx="2">
                  <c:v>109.32</c:v>
                </c:pt>
                <c:pt idx="3">
                  <c:v>108.33</c:v>
                </c:pt>
                <c:pt idx="4">
                  <c:v>107.76</c:v>
                </c:pt>
              </c:numCache>
            </c:numRef>
          </c:val>
          <c:smooth val="0"/>
          <c:extLst>
            <c:ext xmlns:c16="http://schemas.microsoft.com/office/drawing/2014/chart" uri="{C3380CC4-5D6E-409C-BE32-E72D297353CC}">
              <c16:uniqueId val="{00000001-A797-4A8F-B575-D1D36D9EAEB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4.09</c:v>
                </c:pt>
                <c:pt idx="2">
                  <c:v>8.08</c:v>
                </c:pt>
                <c:pt idx="3">
                  <c:v>11.98</c:v>
                </c:pt>
                <c:pt idx="4">
                  <c:v>15.61</c:v>
                </c:pt>
              </c:numCache>
            </c:numRef>
          </c:val>
          <c:extLst>
            <c:ext xmlns:c16="http://schemas.microsoft.com/office/drawing/2014/chart" uri="{C3380CC4-5D6E-409C-BE32-E72D297353CC}">
              <c16:uniqueId val="{00000000-252F-4595-A5C4-C3F6A845DCE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34.15</c:v>
                </c:pt>
                <c:pt idx="2">
                  <c:v>35.53</c:v>
                </c:pt>
                <c:pt idx="3">
                  <c:v>37.51</c:v>
                </c:pt>
                <c:pt idx="4">
                  <c:v>38.869999999999997</c:v>
                </c:pt>
              </c:numCache>
            </c:numRef>
          </c:val>
          <c:smooth val="0"/>
          <c:extLst>
            <c:ext xmlns:c16="http://schemas.microsoft.com/office/drawing/2014/chart" uri="{C3380CC4-5D6E-409C-BE32-E72D297353CC}">
              <c16:uniqueId val="{00000001-252F-4595-A5C4-C3F6A845DCE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formatCode="#,##0.00;&quot;△&quot;#,##0.00;&quot;-&quot;">
                  <c:v>0.53</c:v>
                </c:pt>
                <c:pt idx="4" formatCode="#,##0.00;&quot;△&quot;#,##0.00;&quot;-&quot;">
                  <c:v>2.41</c:v>
                </c:pt>
              </c:numCache>
            </c:numRef>
          </c:val>
          <c:extLst>
            <c:ext xmlns:c16="http://schemas.microsoft.com/office/drawing/2014/chart" uri="{C3380CC4-5D6E-409C-BE32-E72D297353CC}">
              <c16:uniqueId val="{00000000-A86B-44BB-85C9-A4A9D7B6586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5.18</c:v>
                </c:pt>
                <c:pt idx="2">
                  <c:v>6.01</c:v>
                </c:pt>
                <c:pt idx="3">
                  <c:v>6.84</c:v>
                </c:pt>
                <c:pt idx="4">
                  <c:v>7.69</c:v>
                </c:pt>
              </c:numCache>
            </c:numRef>
          </c:val>
          <c:smooth val="0"/>
          <c:extLst>
            <c:ext xmlns:c16="http://schemas.microsoft.com/office/drawing/2014/chart" uri="{C3380CC4-5D6E-409C-BE32-E72D297353CC}">
              <c16:uniqueId val="{00000001-A86B-44BB-85C9-A4A9D7B6586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2.69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AD1-42EF-8BB1-288338BE241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5.97</c:v>
                </c:pt>
                <c:pt idx="2">
                  <c:v>1.54</c:v>
                </c:pt>
                <c:pt idx="3">
                  <c:v>1.28</c:v>
                </c:pt>
                <c:pt idx="4">
                  <c:v>1.02</c:v>
                </c:pt>
              </c:numCache>
            </c:numRef>
          </c:val>
          <c:smooth val="0"/>
          <c:extLst>
            <c:ext xmlns:c16="http://schemas.microsoft.com/office/drawing/2014/chart" uri="{C3380CC4-5D6E-409C-BE32-E72D297353CC}">
              <c16:uniqueId val="{00000001-FAD1-42EF-8BB1-288338BE241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39.9</c:v>
                </c:pt>
                <c:pt idx="2">
                  <c:v>73.36</c:v>
                </c:pt>
                <c:pt idx="3">
                  <c:v>93.04</c:v>
                </c:pt>
                <c:pt idx="4">
                  <c:v>108.87</c:v>
                </c:pt>
              </c:numCache>
            </c:numRef>
          </c:val>
          <c:extLst>
            <c:ext xmlns:c16="http://schemas.microsoft.com/office/drawing/2014/chart" uri="{C3380CC4-5D6E-409C-BE32-E72D297353CC}">
              <c16:uniqueId val="{00000000-3033-4FE2-89C6-AEE5AEEC5C8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60.82</c:v>
                </c:pt>
                <c:pt idx="2">
                  <c:v>63.48</c:v>
                </c:pt>
                <c:pt idx="3">
                  <c:v>65.510000000000005</c:v>
                </c:pt>
                <c:pt idx="4">
                  <c:v>72.78</c:v>
                </c:pt>
              </c:numCache>
            </c:numRef>
          </c:val>
          <c:smooth val="0"/>
          <c:extLst>
            <c:ext xmlns:c16="http://schemas.microsoft.com/office/drawing/2014/chart" uri="{C3380CC4-5D6E-409C-BE32-E72D297353CC}">
              <c16:uniqueId val="{00000001-3033-4FE2-89C6-AEE5AEEC5C8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673.1</c:v>
                </c:pt>
                <c:pt idx="2">
                  <c:v>650.71</c:v>
                </c:pt>
                <c:pt idx="3">
                  <c:v>644.41</c:v>
                </c:pt>
                <c:pt idx="4">
                  <c:v>632.20000000000005</c:v>
                </c:pt>
              </c:numCache>
            </c:numRef>
          </c:val>
          <c:extLst>
            <c:ext xmlns:c16="http://schemas.microsoft.com/office/drawing/2014/chart" uri="{C3380CC4-5D6E-409C-BE32-E72D297353CC}">
              <c16:uniqueId val="{00000000-3069-48A1-975C-4C0FF88616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920.83</c:v>
                </c:pt>
                <c:pt idx="2">
                  <c:v>874.02</c:v>
                </c:pt>
                <c:pt idx="3">
                  <c:v>827.43</c:v>
                </c:pt>
                <c:pt idx="4">
                  <c:v>790.32</c:v>
                </c:pt>
              </c:numCache>
            </c:numRef>
          </c:val>
          <c:smooth val="0"/>
          <c:extLst>
            <c:ext xmlns:c16="http://schemas.microsoft.com/office/drawing/2014/chart" uri="{C3380CC4-5D6E-409C-BE32-E72D297353CC}">
              <c16:uniqueId val="{00000001-3069-48A1-975C-4C0FF88616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103.78</c:v>
                </c:pt>
                <c:pt idx="2">
                  <c:v>99.43</c:v>
                </c:pt>
                <c:pt idx="3">
                  <c:v>98.98</c:v>
                </c:pt>
                <c:pt idx="4">
                  <c:v>97.93</c:v>
                </c:pt>
              </c:numCache>
            </c:numRef>
          </c:val>
          <c:extLst>
            <c:ext xmlns:c16="http://schemas.microsoft.com/office/drawing/2014/chart" uri="{C3380CC4-5D6E-409C-BE32-E72D297353CC}">
              <c16:uniqueId val="{00000000-E91A-4F7C-A0A2-3A982150EBA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99.82</c:v>
                </c:pt>
                <c:pt idx="2">
                  <c:v>100.32</c:v>
                </c:pt>
                <c:pt idx="3">
                  <c:v>99.71</c:v>
                </c:pt>
                <c:pt idx="4">
                  <c:v>98.7</c:v>
                </c:pt>
              </c:numCache>
            </c:numRef>
          </c:val>
          <c:smooth val="0"/>
          <c:extLst>
            <c:ext xmlns:c16="http://schemas.microsoft.com/office/drawing/2014/chart" uri="{C3380CC4-5D6E-409C-BE32-E72D297353CC}">
              <c16:uniqueId val="{00000001-E91A-4F7C-A0A2-3A982150EBA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142.91999999999999</c:v>
                </c:pt>
                <c:pt idx="2">
                  <c:v>149.35</c:v>
                </c:pt>
                <c:pt idx="3">
                  <c:v>150</c:v>
                </c:pt>
                <c:pt idx="4">
                  <c:v>151.32</c:v>
                </c:pt>
              </c:numCache>
            </c:numRef>
          </c:val>
          <c:extLst>
            <c:ext xmlns:c16="http://schemas.microsoft.com/office/drawing/2014/chart" uri="{C3380CC4-5D6E-409C-BE32-E72D297353CC}">
              <c16:uniqueId val="{00000000-5788-4755-A8AA-E034311817E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5788-4755-A8AA-E034311817E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2" zoomScaleNormal="70" workbookViewId="0">
      <selection activeCell="A16" sqref="A16"/>
    </sheetView>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つくば市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Ad</v>
      </c>
      <c r="X8" s="39"/>
      <c r="Y8" s="39"/>
      <c r="Z8" s="39"/>
      <c r="AA8" s="39"/>
      <c r="AB8" s="39"/>
      <c r="AC8" s="39"/>
      <c r="AD8" s="40" t="str">
        <f>データ!$M$6</f>
        <v>非設置</v>
      </c>
      <c r="AE8" s="40"/>
      <c r="AF8" s="40"/>
      <c r="AG8" s="40"/>
      <c r="AH8" s="40"/>
      <c r="AI8" s="40"/>
      <c r="AJ8" s="40"/>
      <c r="AK8" s="3"/>
      <c r="AL8" s="41">
        <f>データ!S6</f>
        <v>255244</v>
      </c>
      <c r="AM8" s="41"/>
      <c r="AN8" s="41"/>
      <c r="AO8" s="41"/>
      <c r="AP8" s="41"/>
      <c r="AQ8" s="41"/>
      <c r="AR8" s="41"/>
      <c r="AS8" s="41"/>
      <c r="AT8" s="34">
        <f>データ!T6</f>
        <v>283.72000000000003</v>
      </c>
      <c r="AU8" s="34"/>
      <c r="AV8" s="34"/>
      <c r="AW8" s="34"/>
      <c r="AX8" s="34"/>
      <c r="AY8" s="34"/>
      <c r="AZ8" s="34"/>
      <c r="BA8" s="34"/>
      <c r="BB8" s="34">
        <f>データ!U6</f>
        <v>899.63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82.79</v>
      </c>
      <c r="J10" s="34"/>
      <c r="K10" s="34"/>
      <c r="L10" s="34"/>
      <c r="M10" s="34"/>
      <c r="N10" s="34"/>
      <c r="O10" s="34"/>
      <c r="P10" s="34">
        <f>データ!P6</f>
        <v>72.459999999999994</v>
      </c>
      <c r="Q10" s="34"/>
      <c r="R10" s="34"/>
      <c r="S10" s="34"/>
      <c r="T10" s="34"/>
      <c r="U10" s="34"/>
      <c r="V10" s="34"/>
      <c r="W10" s="34">
        <f>データ!Q6</f>
        <v>90.32</v>
      </c>
      <c r="X10" s="34"/>
      <c r="Y10" s="34"/>
      <c r="Z10" s="34"/>
      <c r="AA10" s="34"/>
      <c r="AB10" s="34"/>
      <c r="AC10" s="34"/>
      <c r="AD10" s="41">
        <f>データ!R6</f>
        <v>3135</v>
      </c>
      <c r="AE10" s="41"/>
      <c r="AF10" s="41"/>
      <c r="AG10" s="41"/>
      <c r="AH10" s="41"/>
      <c r="AI10" s="41"/>
      <c r="AJ10" s="41"/>
      <c r="AK10" s="2"/>
      <c r="AL10" s="41">
        <f>データ!V6</f>
        <v>184746</v>
      </c>
      <c r="AM10" s="41"/>
      <c r="AN10" s="41"/>
      <c r="AO10" s="41"/>
      <c r="AP10" s="41"/>
      <c r="AQ10" s="41"/>
      <c r="AR10" s="41"/>
      <c r="AS10" s="41"/>
      <c r="AT10" s="34">
        <f>データ!W6</f>
        <v>64.11</v>
      </c>
      <c r="AU10" s="34"/>
      <c r="AV10" s="34"/>
      <c r="AW10" s="34"/>
      <c r="AX10" s="34"/>
      <c r="AY10" s="34"/>
      <c r="AZ10" s="34"/>
      <c r="BA10" s="34"/>
      <c r="BB10" s="34">
        <f>データ!X6</f>
        <v>2881.7</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111</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112</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taBo04ECtL6SypTJHLCdRNyBAglGrZg3+tY+AVIrSiQRZkQwvgRriSpUdVz/E+wE0cRLbFvWf6Sh/TvCJS8A6Q==" saltValue="kJwlH7xAciXQxIRwGNxaA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82201</v>
      </c>
      <c r="D6" s="19">
        <f t="shared" si="3"/>
        <v>46</v>
      </c>
      <c r="E6" s="19">
        <f t="shared" si="3"/>
        <v>17</v>
      </c>
      <c r="F6" s="19">
        <f t="shared" si="3"/>
        <v>1</v>
      </c>
      <c r="G6" s="19">
        <f t="shared" si="3"/>
        <v>0</v>
      </c>
      <c r="H6" s="19" t="str">
        <f t="shared" si="3"/>
        <v>茨城県　つくば市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82.79</v>
      </c>
      <c r="P6" s="20">
        <f t="shared" si="3"/>
        <v>72.459999999999994</v>
      </c>
      <c r="Q6" s="20">
        <f t="shared" si="3"/>
        <v>90.32</v>
      </c>
      <c r="R6" s="20">
        <f t="shared" si="3"/>
        <v>3135</v>
      </c>
      <c r="S6" s="20">
        <f t="shared" si="3"/>
        <v>255244</v>
      </c>
      <c r="T6" s="20">
        <f t="shared" si="3"/>
        <v>283.72000000000003</v>
      </c>
      <c r="U6" s="20">
        <f t="shared" si="3"/>
        <v>899.63</v>
      </c>
      <c r="V6" s="20">
        <f t="shared" si="3"/>
        <v>184746</v>
      </c>
      <c r="W6" s="20">
        <f t="shared" si="3"/>
        <v>64.11</v>
      </c>
      <c r="X6" s="20">
        <f t="shared" si="3"/>
        <v>2881.7</v>
      </c>
      <c r="Y6" s="21" t="str">
        <f>IF(Y7="",NA(),Y7)</f>
        <v>-</v>
      </c>
      <c r="Z6" s="21">
        <f t="shared" ref="Z6:AH6" si="4">IF(Z7="",NA(),Z7)</f>
        <v>100.21</v>
      </c>
      <c r="AA6" s="21">
        <f t="shared" si="4"/>
        <v>102.79</v>
      </c>
      <c r="AB6" s="21">
        <f t="shared" si="4"/>
        <v>102.92</v>
      </c>
      <c r="AC6" s="21">
        <f t="shared" si="4"/>
        <v>102.81</v>
      </c>
      <c r="AD6" s="21" t="str">
        <f t="shared" si="4"/>
        <v>-</v>
      </c>
      <c r="AE6" s="21">
        <f t="shared" si="4"/>
        <v>109.58</v>
      </c>
      <c r="AF6" s="21">
        <f t="shared" si="4"/>
        <v>109.32</v>
      </c>
      <c r="AG6" s="21">
        <f t="shared" si="4"/>
        <v>108.33</v>
      </c>
      <c r="AH6" s="21">
        <f t="shared" si="4"/>
        <v>107.76</v>
      </c>
      <c r="AI6" s="20" t="str">
        <f>IF(AI7="","",IF(AI7="-","【-】","【"&amp;SUBSTITUTE(TEXT(AI7,"#,##0.00"),"-","△")&amp;"】"))</f>
        <v>【105.91】</v>
      </c>
      <c r="AJ6" s="21" t="str">
        <f>IF(AJ7="",NA(),AJ7)</f>
        <v>-</v>
      </c>
      <c r="AK6" s="21">
        <f t="shared" ref="AK6:AS6" si="5">IF(AK7="",NA(),AK7)</f>
        <v>2.69</v>
      </c>
      <c r="AL6" s="20">
        <f t="shared" si="5"/>
        <v>0</v>
      </c>
      <c r="AM6" s="20">
        <f t="shared" si="5"/>
        <v>0</v>
      </c>
      <c r="AN6" s="20">
        <f t="shared" si="5"/>
        <v>0</v>
      </c>
      <c r="AO6" s="21" t="str">
        <f t="shared" si="5"/>
        <v>-</v>
      </c>
      <c r="AP6" s="21">
        <f t="shared" si="5"/>
        <v>5.97</v>
      </c>
      <c r="AQ6" s="21">
        <f t="shared" si="5"/>
        <v>1.54</v>
      </c>
      <c r="AR6" s="21">
        <f t="shared" si="5"/>
        <v>1.28</v>
      </c>
      <c r="AS6" s="21">
        <f t="shared" si="5"/>
        <v>1.02</v>
      </c>
      <c r="AT6" s="20" t="str">
        <f>IF(AT7="","",IF(AT7="-","【-】","【"&amp;SUBSTITUTE(TEXT(AT7,"#,##0.00"),"-","△")&amp;"】"))</f>
        <v>【3.03】</v>
      </c>
      <c r="AU6" s="21" t="str">
        <f>IF(AU7="",NA(),AU7)</f>
        <v>-</v>
      </c>
      <c r="AV6" s="21">
        <f t="shared" ref="AV6:BD6" si="6">IF(AV7="",NA(),AV7)</f>
        <v>39.9</v>
      </c>
      <c r="AW6" s="21">
        <f t="shared" si="6"/>
        <v>73.36</v>
      </c>
      <c r="AX6" s="21">
        <f t="shared" si="6"/>
        <v>93.04</v>
      </c>
      <c r="AY6" s="21">
        <f t="shared" si="6"/>
        <v>108.87</v>
      </c>
      <c r="AZ6" s="21" t="str">
        <f t="shared" si="6"/>
        <v>-</v>
      </c>
      <c r="BA6" s="21">
        <f t="shared" si="6"/>
        <v>60.82</v>
      </c>
      <c r="BB6" s="21">
        <f t="shared" si="6"/>
        <v>63.48</v>
      </c>
      <c r="BC6" s="21">
        <f t="shared" si="6"/>
        <v>65.510000000000005</v>
      </c>
      <c r="BD6" s="21">
        <f t="shared" si="6"/>
        <v>72.78</v>
      </c>
      <c r="BE6" s="20" t="str">
        <f>IF(BE7="","",IF(BE7="-","【-】","【"&amp;SUBSTITUTE(TEXT(BE7,"#,##0.00"),"-","△")&amp;"】"))</f>
        <v>【78.43】</v>
      </c>
      <c r="BF6" s="21" t="str">
        <f>IF(BF7="",NA(),BF7)</f>
        <v>-</v>
      </c>
      <c r="BG6" s="21">
        <f t="shared" ref="BG6:BO6" si="7">IF(BG7="",NA(),BG7)</f>
        <v>673.1</v>
      </c>
      <c r="BH6" s="21">
        <f t="shared" si="7"/>
        <v>650.71</v>
      </c>
      <c r="BI6" s="21">
        <f t="shared" si="7"/>
        <v>644.41</v>
      </c>
      <c r="BJ6" s="21">
        <f t="shared" si="7"/>
        <v>632.20000000000005</v>
      </c>
      <c r="BK6" s="21" t="str">
        <f t="shared" si="7"/>
        <v>-</v>
      </c>
      <c r="BL6" s="21">
        <f t="shared" si="7"/>
        <v>920.83</v>
      </c>
      <c r="BM6" s="21">
        <f t="shared" si="7"/>
        <v>874.02</v>
      </c>
      <c r="BN6" s="21">
        <f t="shared" si="7"/>
        <v>827.43</v>
      </c>
      <c r="BO6" s="21">
        <f t="shared" si="7"/>
        <v>790.32</v>
      </c>
      <c r="BP6" s="20" t="str">
        <f>IF(BP7="","",IF(BP7="-","【-】","【"&amp;SUBSTITUTE(TEXT(BP7,"#,##0.00"),"-","△")&amp;"】"))</f>
        <v>【630.82】</v>
      </c>
      <c r="BQ6" s="21" t="str">
        <f>IF(BQ7="",NA(),BQ7)</f>
        <v>-</v>
      </c>
      <c r="BR6" s="21">
        <f t="shared" ref="BR6:BZ6" si="8">IF(BR7="",NA(),BR7)</f>
        <v>103.78</v>
      </c>
      <c r="BS6" s="21">
        <f t="shared" si="8"/>
        <v>99.43</v>
      </c>
      <c r="BT6" s="21">
        <f t="shared" si="8"/>
        <v>98.98</v>
      </c>
      <c r="BU6" s="21">
        <f t="shared" si="8"/>
        <v>97.93</v>
      </c>
      <c r="BV6" s="21" t="str">
        <f t="shared" si="8"/>
        <v>-</v>
      </c>
      <c r="BW6" s="21">
        <f t="shared" si="8"/>
        <v>99.82</v>
      </c>
      <c r="BX6" s="21">
        <f t="shared" si="8"/>
        <v>100.32</v>
      </c>
      <c r="BY6" s="21">
        <f t="shared" si="8"/>
        <v>99.71</v>
      </c>
      <c r="BZ6" s="21">
        <f t="shared" si="8"/>
        <v>98.7</v>
      </c>
      <c r="CA6" s="20" t="str">
        <f>IF(CA7="","",IF(CA7="-","【-】","【"&amp;SUBSTITUTE(TEXT(CA7,"#,##0.00"),"-","△")&amp;"】"))</f>
        <v>【97.81】</v>
      </c>
      <c r="CB6" s="21" t="str">
        <f>IF(CB7="",NA(),CB7)</f>
        <v>-</v>
      </c>
      <c r="CC6" s="21">
        <f t="shared" ref="CC6:CK6" si="9">IF(CC7="",NA(),CC7)</f>
        <v>142.91999999999999</v>
      </c>
      <c r="CD6" s="21">
        <f t="shared" si="9"/>
        <v>149.35</v>
      </c>
      <c r="CE6" s="21">
        <f t="shared" si="9"/>
        <v>150</v>
      </c>
      <c r="CF6" s="21">
        <f t="shared" si="9"/>
        <v>151.32</v>
      </c>
      <c r="CG6" s="21" t="str">
        <f t="shared" si="9"/>
        <v>-</v>
      </c>
      <c r="CH6" s="21">
        <f t="shared" si="9"/>
        <v>156.77000000000001</v>
      </c>
      <c r="CI6" s="21">
        <f t="shared" si="9"/>
        <v>157.63999999999999</v>
      </c>
      <c r="CJ6" s="21">
        <f t="shared" si="9"/>
        <v>159.59</v>
      </c>
      <c r="CK6" s="21">
        <f t="shared" si="9"/>
        <v>160.65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67</v>
      </c>
      <c r="CT6" s="21">
        <f t="shared" si="10"/>
        <v>66.650000000000006</v>
      </c>
      <c r="CU6" s="21">
        <f t="shared" si="10"/>
        <v>64.45</v>
      </c>
      <c r="CV6" s="21">
        <f t="shared" si="10"/>
        <v>65.11</v>
      </c>
      <c r="CW6" s="20" t="str">
        <f>IF(CW7="","",IF(CW7="-","【-】","【"&amp;SUBSTITUTE(TEXT(CW7,"#,##0.00"),"-","△")&amp;"】"))</f>
        <v>【58.94】</v>
      </c>
      <c r="CX6" s="21" t="str">
        <f>IF(CX7="",NA(),CX7)</f>
        <v>-</v>
      </c>
      <c r="CY6" s="21">
        <f t="shared" ref="CY6:DG6" si="11">IF(CY7="",NA(),CY7)</f>
        <v>97.88</v>
      </c>
      <c r="CZ6" s="21">
        <f t="shared" si="11"/>
        <v>98.04</v>
      </c>
      <c r="DA6" s="21">
        <f t="shared" si="11"/>
        <v>99.83</v>
      </c>
      <c r="DB6" s="21">
        <f t="shared" si="11"/>
        <v>99.83</v>
      </c>
      <c r="DC6" s="21" t="str">
        <f t="shared" si="11"/>
        <v>-</v>
      </c>
      <c r="DD6" s="21">
        <f t="shared" si="11"/>
        <v>94.41</v>
      </c>
      <c r="DE6" s="21">
        <f t="shared" si="11"/>
        <v>94.43</v>
      </c>
      <c r="DF6" s="21">
        <f t="shared" si="11"/>
        <v>94.58</v>
      </c>
      <c r="DG6" s="21">
        <f t="shared" si="11"/>
        <v>94.69</v>
      </c>
      <c r="DH6" s="20" t="str">
        <f>IF(DH7="","",IF(DH7="-","【-】","【"&amp;SUBSTITUTE(TEXT(DH7,"#,##0.00"),"-","△")&amp;"】"))</f>
        <v>【95.91】</v>
      </c>
      <c r="DI6" s="21" t="str">
        <f>IF(DI7="",NA(),DI7)</f>
        <v>-</v>
      </c>
      <c r="DJ6" s="21">
        <f t="shared" ref="DJ6:DR6" si="12">IF(DJ7="",NA(),DJ7)</f>
        <v>4.09</v>
      </c>
      <c r="DK6" s="21">
        <f t="shared" si="12"/>
        <v>8.08</v>
      </c>
      <c r="DL6" s="21">
        <f t="shared" si="12"/>
        <v>11.98</v>
      </c>
      <c r="DM6" s="21">
        <f t="shared" si="12"/>
        <v>15.61</v>
      </c>
      <c r="DN6" s="21" t="str">
        <f t="shared" si="12"/>
        <v>-</v>
      </c>
      <c r="DO6" s="21">
        <f t="shared" si="12"/>
        <v>34.15</v>
      </c>
      <c r="DP6" s="21">
        <f t="shared" si="12"/>
        <v>35.53</v>
      </c>
      <c r="DQ6" s="21">
        <f t="shared" si="12"/>
        <v>37.51</v>
      </c>
      <c r="DR6" s="21">
        <f t="shared" si="12"/>
        <v>38.869999999999997</v>
      </c>
      <c r="DS6" s="20" t="str">
        <f>IF(DS7="","",IF(DS7="-","【-】","【"&amp;SUBSTITUTE(TEXT(DS7,"#,##0.00"),"-","△")&amp;"】"))</f>
        <v>【41.09】</v>
      </c>
      <c r="DT6" s="21" t="str">
        <f>IF(DT7="",NA(),DT7)</f>
        <v>-</v>
      </c>
      <c r="DU6" s="20">
        <f t="shared" ref="DU6:EC6" si="13">IF(DU7="",NA(),DU7)</f>
        <v>0</v>
      </c>
      <c r="DV6" s="20">
        <f t="shared" si="13"/>
        <v>0</v>
      </c>
      <c r="DW6" s="21">
        <f t="shared" si="13"/>
        <v>0.53</v>
      </c>
      <c r="DX6" s="21">
        <f t="shared" si="13"/>
        <v>2.41</v>
      </c>
      <c r="DY6" s="21" t="str">
        <f t="shared" si="13"/>
        <v>-</v>
      </c>
      <c r="DZ6" s="21">
        <f t="shared" si="13"/>
        <v>5.18</v>
      </c>
      <c r="EA6" s="21">
        <f t="shared" si="13"/>
        <v>6.01</v>
      </c>
      <c r="EB6" s="21">
        <f t="shared" si="13"/>
        <v>6.84</v>
      </c>
      <c r="EC6" s="21">
        <f t="shared" si="13"/>
        <v>7.69</v>
      </c>
      <c r="ED6" s="20" t="str">
        <f>IF(ED7="","",IF(ED7="-","【-】","【"&amp;SUBSTITUTE(TEXT(ED7,"#,##0.00"),"-","△")&amp;"】"))</f>
        <v>【8.68】</v>
      </c>
      <c r="EE6" s="21" t="str">
        <f>IF(EE7="",NA(),EE7)</f>
        <v>-</v>
      </c>
      <c r="EF6" s="21">
        <f t="shared" ref="EF6:EN6" si="14">IF(EF7="",NA(),EF7)</f>
        <v>0.03</v>
      </c>
      <c r="EG6" s="21">
        <f t="shared" si="14"/>
        <v>0.03</v>
      </c>
      <c r="EH6" s="21">
        <f t="shared" si="14"/>
        <v>0.02</v>
      </c>
      <c r="EI6" s="21">
        <f t="shared" si="14"/>
        <v>0.03</v>
      </c>
      <c r="EJ6" s="21" t="str">
        <f t="shared" si="14"/>
        <v>-</v>
      </c>
      <c r="EK6" s="21">
        <f t="shared" si="14"/>
        <v>0.33</v>
      </c>
      <c r="EL6" s="21">
        <f t="shared" si="14"/>
        <v>0.22</v>
      </c>
      <c r="EM6" s="21">
        <f t="shared" si="14"/>
        <v>0.23</v>
      </c>
      <c r="EN6" s="21">
        <f t="shared" si="14"/>
        <v>0.18</v>
      </c>
      <c r="EO6" s="20" t="str">
        <f>IF(EO7="","",IF(EO7="-","【-】","【"&amp;SUBSTITUTE(TEXT(EO7,"#,##0.00"),"-","△")&amp;"】"))</f>
        <v>【0.22】</v>
      </c>
    </row>
    <row r="7" spans="1:148" s="22" customFormat="1" x14ac:dyDescent="0.15">
      <c r="A7" s="14"/>
      <c r="B7" s="23">
        <v>2023</v>
      </c>
      <c r="C7" s="23">
        <v>82201</v>
      </c>
      <c r="D7" s="23">
        <v>46</v>
      </c>
      <c r="E7" s="23">
        <v>17</v>
      </c>
      <c r="F7" s="23">
        <v>1</v>
      </c>
      <c r="G7" s="23">
        <v>0</v>
      </c>
      <c r="H7" s="23" t="s">
        <v>95</v>
      </c>
      <c r="I7" s="23" t="s">
        <v>96</v>
      </c>
      <c r="J7" s="23" t="s">
        <v>97</v>
      </c>
      <c r="K7" s="23" t="s">
        <v>98</v>
      </c>
      <c r="L7" s="23" t="s">
        <v>99</v>
      </c>
      <c r="M7" s="23" t="s">
        <v>100</v>
      </c>
      <c r="N7" s="24" t="s">
        <v>101</v>
      </c>
      <c r="O7" s="24">
        <v>82.79</v>
      </c>
      <c r="P7" s="24">
        <v>72.459999999999994</v>
      </c>
      <c r="Q7" s="24">
        <v>90.32</v>
      </c>
      <c r="R7" s="24">
        <v>3135</v>
      </c>
      <c r="S7" s="24">
        <v>255244</v>
      </c>
      <c r="T7" s="24">
        <v>283.72000000000003</v>
      </c>
      <c r="U7" s="24">
        <v>899.63</v>
      </c>
      <c r="V7" s="24">
        <v>184746</v>
      </c>
      <c r="W7" s="24">
        <v>64.11</v>
      </c>
      <c r="X7" s="24">
        <v>2881.7</v>
      </c>
      <c r="Y7" s="24" t="s">
        <v>101</v>
      </c>
      <c r="Z7" s="24">
        <v>100.21</v>
      </c>
      <c r="AA7" s="24">
        <v>102.79</v>
      </c>
      <c r="AB7" s="24">
        <v>102.92</v>
      </c>
      <c r="AC7" s="24">
        <v>102.81</v>
      </c>
      <c r="AD7" s="24" t="s">
        <v>101</v>
      </c>
      <c r="AE7" s="24">
        <v>109.58</v>
      </c>
      <c r="AF7" s="24">
        <v>109.32</v>
      </c>
      <c r="AG7" s="24">
        <v>108.33</v>
      </c>
      <c r="AH7" s="24">
        <v>107.76</v>
      </c>
      <c r="AI7" s="24">
        <v>105.91</v>
      </c>
      <c r="AJ7" s="24" t="s">
        <v>101</v>
      </c>
      <c r="AK7" s="24">
        <v>2.69</v>
      </c>
      <c r="AL7" s="24">
        <v>0</v>
      </c>
      <c r="AM7" s="24">
        <v>0</v>
      </c>
      <c r="AN7" s="24">
        <v>0</v>
      </c>
      <c r="AO7" s="24" t="s">
        <v>101</v>
      </c>
      <c r="AP7" s="24">
        <v>5.97</v>
      </c>
      <c r="AQ7" s="24">
        <v>1.54</v>
      </c>
      <c r="AR7" s="24">
        <v>1.28</v>
      </c>
      <c r="AS7" s="24">
        <v>1.02</v>
      </c>
      <c r="AT7" s="24">
        <v>3.03</v>
      </c>
      <c r="AU7" s="24" t="s">
        <v>101</v>
      </c>
      <c r="AV7" s="24">
        <v>39.9</v>
      </c>
      <c r="AW7" s="24">
        <v>73.36</v>
      </c>
      <c r="AX7" s="24">
        <v>93.04</v>
      </c>
      <c r="AY7" s="24">
        <v>108.87</v>
      </c>
      <c r="AZ7" s="24" t="s">
        <v>101</v>
      </c>
      <c r="BA7" s="24">
        <v>60.82</v>
      </c>
      <c r="BB7" s="24">
        <v>63.48</v>
      </c>
      <c r="BC7" s="24">
        <v>65.510000000000005</v>
      </c>
      <c r="BD7" s="24">
        <v>72.78</v>
      </c>
      <c r="BE7" s="24">
        <v>78.430000000000007</v>
      </c>
      <c r="BF7" s="24" t="s">
        <v>101</v>
      </c>
      <c r="BG7" s="24">
        <v>673.1</v>
      </c>
      <c r="BH7" s="24">
        <v>650.71</v>
      </c>
      <c r="BI7" s="24">
        <v>644.41</v>
      </c>
      <c r="BJ7" s="24">
        <v>632.20000000000005</v>
      </c>
      <c r="BK7" s="24" t="s">
        <v>101</v>
      </c>
      <c r="BL7" s="24">
        <v>920.83</v>
      </c>
      <c r="BM7" s="24">
        <v>874.02</v>
      </c>
      <c r="BN7" s="24">
        <v>827.43</v>
      </c>
      <c r="BO7" s="24">
        <v>790.32</v>
      </c>
      <c r="BP7" s="24">
        <v>630.82000000000005</v>
      </c>
      <c r="BQ7" s="24" t="s">
        <v>101</v>
      </c>
      <c r="BR7" s="24">
        <v>103.78</v>
      </c>
      <c r="BS7" s="24">
        <v>99.43</v>
      </c>
      <c r="BT7" s="24">
        <v>98.98</v>
      </c>
      <c r="BU7" s="24">
        <v>97.93</v>
      </c>
      <c r="BV7" s="24" t="s">
        <v>101</v>
      </c>
      <c r="BW7" s="24">
        <v>99.82</v>
      </c>
      <c r="BX7" s="24">
        <v>100.32</v>
      </c>
      <c r="BY7" s="24">
        <v>99.71</v>
      </c>
      <c r="BZ7" s="24">
        <v>98.7</v>
      </c>
      <c r="CA7" s="24">
        <v>97.81</v>
      </c>
      <c r="CB7" s="24" t="s">
        <v>101</v>
      </c>
      <c r="CC7" s="24">
        <v>142.91999999999999</v>
      </c>
      <c r="CD7" s="24">
        <v>149.35</v>
      </c>
      <c r="CE7" s="24">
        <v>150</v>
      </c>
      <c r="CF7" s="24">
        <v>151.32</v>
      </c>
      <c r="CG7" s="24" t="s">
        <v>101</v>
      </c>
      <c r="CH7" s="24">
        <v>156.77000000000001</v>
      </c>
      <c r="CI7" s="24">
        <v>157.63999999999999</v>
      </c>
      <c r="CJ7" s="24">
        <v>159.59</v>
      </c>
      <c r="CK7" s="24">
        <v>160.65</v>
      </c>
      <c r="CL7" s="24">
        <v>138.75</v>
      </c>
      <c r="CM7" s="24" t="s">
        <v>101</v>
      </c>
      <c r="CN7" s="24" t="s">
        <v>101</v>
      </c>
      <c r="CO7" s="24" t="s">
        <v>101</v>
      </c>
      <c r="CP7" s="24" t="s">
        <v>101</v>
      </c>
      <c r="CQ7" s="24" t="s">
        <v>101</v>
      </c>
      <c r="CR7" s="24" t="s">
        <v>101</v>
      </c>
      <c r="CS7" s="24">
        <v>67</v>
      </c>
      <c r="CT7" s="24">
        <v>66.650000000000006</v>
      </c>
      <c r="CU7" s="24">
        <v>64.45</v>
      </c>
      <c r="CV7" s="24">
        <v>65.11</v>
      </c>
      <c r="CW7" s="24">
        <v>58.94</v>
      </c>
      <c r="CX7" s="24" t="s">
        <v>101</v>
      </c>
      <c r="CY7" s="24">
        <v>97.88</v>
      </c>
      <c r="CZ7" s="24">
        <v>98.04</v>
      </c>
      <c r="DA7" s="24">
        <v>99.83</v>
      </c>
      <c r="DB7" s="24">
        <v>99.83</v>
      </c>
      <c r="DC7" s="24" t="s">
        <v>101</v>
      </c>
      <c r="DD7" s="24">
        <v>94.41</v>
      </c>
      <c r="DE7" s="24">
        <v>94.43</v>
      </c>
      <c r="DF7" s="24">
        <v>94.58</v>
      </c>
      <c r="DG7" s="24">
        <v>94.69</v>
      </c>
      <c r="DH7" s="24">
        <v>95.91</v>
      </c>
      <c r="DI7" s="24" t="s">
        <v>101</v>
      </c>
      <c r="DJ7" s="24">
        <v>4.09</v>
      </c>
      <c r="DK7" s="24">
        <v>8.08</v>
      </c>
      <c r="DL7" s="24">
        <v>11.98</v>
      </c>
      <c r="DM7" s="24">
        <v>15.61</v>
      </c>
      <c r="DN7" s="24" t="s">
        <v>101</v>
      </c>
      <c r="DO7" s="24">
        <v>34.15</v>
      </c>
      <c r="DP7" s="24">
        <v>35.53</v>
      </c>
      <c r="DQ7" s="24">
        <v>37.51</v>
      </c>
      <c r="DR7" s="24">
        <v>38.869999999999997</v>
      </c>
      <c r="DS7" s="24">
        <v>41.09</v>
      </c>
      <c r="DT7" s="24" t="s">
        <v>101</v>
      </c>
      <c r="DU7" s="24">
        <v>0</v>
      </c>
      <c r="DV7" s="24">
        <v>0</v>
      </c>
      <c r="DW7" s="24">
        <v>0.53</v>
      </c>
      <c r="DX7" s="24">
        <v>2.41</v>
      </c>
      <c r="DY7" s="24" t="s">
        <v>101</v>
      </c>
      <c r="DZ7" s="24">
        <v>5.18</v>
      </c>
      <c r="EA7" s="24">
        <v>6.01</v>
      </c>
      <c r="EB7" s="24">
        <v>6.84</v>
      </c>
      <c r="EC7" s="24">
        <v>7.69</v>
      </c>
      <c r="ED7" s="24">
        <v>8.68</v>
      </c>
      <c r="EE7" s="24" t="s">
        <v>101</v>
      </c>
      <c r="EF7" s="24">
        <v>0.03</v>
      </c>
      <c r="EG7" s="24">
        <v>0.03</v>
      </c>
      <c r="EH7" s="24">
        <v>0.02</v>
      </c>
      <c r="EI7" s="24">
        <v>0.03</v>
      </c>
      <c r="EJ7" s="24" t="s">
        <v>101</v>
      </c>
      <c r="EK7" s="24">
        <v>0.33</v>
      </c>
      <c r="EL7" s="24">
        <v>0.22</v>
      </c>
      <c r="EM7" s="24">
        <v>0.23</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2025-01-24T06:58:56Z</dcterms:created>
  <dcterms:modified xsi:type="dcterms:W3CDTF">2025-02-19T07:20:27Z</dcterms:modified>
  <cp:category/>
</cp:coreProperties>
</file>