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lcqO+gMbOU38gmIHco7czMLFuHWg8bPJj7/b6eYCXx4w12RIJGEJZimkGIXzY6Ez+iUYKYbhnfO13gytXVIsZg==" workbookSaltValue="PEMty6gFz3lUyobslpry8w=="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<sst xmlns="http://schemas.openxmlformats.org/spreadsheetml/2006/main" count="228" uniqueCount="114">
  <si>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</si>
  <si>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</si>
  <si>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</si>
  <si>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</si>
  <si>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</si>
  <si>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</si>
  <si>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</si>
  <si>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</si>
  <si>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</si>
  <si>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</si>
  <si>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</si>
  <si>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</si>
  <si>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</si>
  <si>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</si>
  <si>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</si>
  <si>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</si>
  <si>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</si>
  <si>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</si>
  <si>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</si>
  <si>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</si>
  <si>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</si>
  <si>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</si>
  <si>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</si>
  <si>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</si>
  <si>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</si>
  <si>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</si>
  <si>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</si>
  <si>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</si>
  <si>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</si>
  <si>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</si>
  <si>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</si>
  <si>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</si>
  <si>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</si>
  <si>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</si>
  <si>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</si>
  <si>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</si>
  <si>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</si>
  <si>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</si>
  <si>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</si>
  <si>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</si>
  <si>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</si>
  <si>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</si>
  <si>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</si>
  <si>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</si>
  <si>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</si>
  <si>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</si>
  <si>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</si>
  <si>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</si>
  <si>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</si>
  <si>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</si>
  <si>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</si>
  <si>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</si>
  <si>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</si>
  <si>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</si>
  <si>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</si>
  <si>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</si>
  <si>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</si>
  <si>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</si>
  <si>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</si>
  <si>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</si>
  <si>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</si>
  <si>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</si>
  <si>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</si>
  <si>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</si>
  <si>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</si>
  <si>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</si>
  <si>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</si>
  <si>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</si>
  <si>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</si>
  <si>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</si>
  <si>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</si>
  <si>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</si>
  <si>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</si>
  <si>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</si>
  <si>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</si>
  <si>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</si>
  <si>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</si>
  <si>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</si>
  <si>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</si>
  <si>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</si>
  <si>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</si>
  <si>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</si>
  <si>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</si>
  <si>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</si>
  <si>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</si>
  <si>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</si>
  <si>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</si>
  <si>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</si>
  <si>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</si>
  <si>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</si>
  <si>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</si>
  <si>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</si>
  <si>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</si>
  <si>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</si>
  <si>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</si>
  <si>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</si>
  <si>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</si>
  <si>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</si>
  <si>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</si>
  <si>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</si>
  <si>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</si>
  <si>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</si>
  <si>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</si>
  <si>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</si>
  <si>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</si>
  <si>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</si>
  <si>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</si>
  <si>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</si>
  <si>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</si>
  <si>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</si>
  <si>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</si>
  <si>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人口減少等に伴い水需要は減少傾向となる一方で，物価高騰等による費用の増加や事業拡張期に整備した水道施設の老朽化の進行等に起因する更新需要の高まりにより，事業経営は一層厳しさを増すことが予想されます。
引き続き財政収支の状況を定期的に評価・フォローアップし，適宜計画の見直しを実施しながら，健全経営の継続に努めてまいります。
</t>
    <rPh sb="27" eb="28">
      <t>トウ</t>
    </rPh>
    <rPh sb="31" eb="33">
      <t>ヒヨウ</t>
    </rPh>
    <rPh sb="34" eb="36">
      <t>ゾウカ</t>
    </rPh>
    <rPh sb="58" eb="59">
      <t>トウ</t>
    </rPh>
    <rPh sb="60" eb="62">
      <t>キイン</t>
    </rPh>
    <phoneticPr fontId="4"/>
  </si>
  <si>
    <t>①経常収支比率，⑤料金回収率，⑥給水原価については，新上坪浄水場の共用開始に伴う資産減耗費の計上により令和３年度に大きく変動しましたが，以降令和５年度までほぼ横ばいで推移しています。
③流動比率は，依然として類似団体より高い水準となっており，短期的な財務の安全性は確保されていると言えます。一方で，④企業債残高対給水収益比率は上坪浄水場の更新時の企業債借入の影響で，企業債残高が給水収益の７倍という類似団体の平均値を超える値となっています。この状態は今後も続く見通しですが，これについては，このような状況も踏まえたうえで平成２７年度の料金改定を実施しているため，経営状況に影響しないものとみております。
⑦施設利用率は類似団体の平均値よりも高い水準となっており，また⑧有収率が上昇していることから，適正な施設規模とそれに見合った収益が得られていると考えられます。</t>
    <rPh sb="26" eb="27">
      <t>シン</t>
    </rPh>
    <rPh sb="33" eb="35">
      <t>キョウヨウ</t>
    </rPh>
    <rPh sb="35" eb="37">
      <t>カイシ</t>
    </rPh>
    <rPh sb="38" eb="39">
      <t>トモナ</t>
    </rPh>
    <rPh sb="40" eb="42">
      <t>シサン</t>
    </rPh>
    <rPh sb="42" eb="45">
      <t>ゲンモウヒ</t>
    </rPh>
    <rPh sb="46" eb="48">
      <t>ケイジョウ</t>
    </rPh>
    <rPh sb="51" eb="53">
      <t>レイワ</t>
    </rPh>
    <rPh sb="54" eb="56">
      <t>ネンド</t>
    </rPh>
    <rPh sb="79" eb="80">
      <t>ヨコ</t>
    </rPh>
    <rPh sb="83" eb="85">
      <t>スイイ</t>
    </rPh>
    <rPh sb="225" eb="227">
      <t>コンゴ</t>
    </rPh>
    <rPh sb="231" eb="232">
      <t>トオ</t>
    </rPh>
    <rPh sb="303" eb="305">
      <t>シセツ</t>
    </rPh>
    <rPh sb="314" eb="316">
      <t>ヘイキン</t>
    </rPh>
    <rPh sb="316" eb="317">
      <t>チ</t>
    </rPh>
    <phoneticPr fontId="4"/>
  </si>
  <si>
    <t>令和３年度の上坪浄水場の更新に伴い償却の進んだ資産が減少したことによって，①有形固定資産減価償却率は減少しました。
近年は基幹管路や給水優先度の高い施設へ接続する配水管等の口径が大きい管の耐震化を優先的に実施しているため，②管路経年化率，③管路更新率はほぼ横ばいで推移しています。
引き続き令和２年度に策定した管路更新実施計画に基づく計画的な管路更新と更新率上昇を図ってまいります。</t>
    <rPh sb="0" eb="2">
      <t>レイワ</t>
    </rPh>
    <rPh sb="3" eb="5">
      <t>ネンド</t>
    </rPh>
    <rPh sb="17" eb="19">
      <t>ショウキャク</t>
    </rPh>
    <rPh sb="20" eb="21">
      <t>スス</t>
    </rPh>
    <rPh sb="23" eb="25">
      <t>シサン</t>
    </rPh>
    <rPh sb="26" eb="28">
      <t>ゲンショウ</t>
    </rPh>
    <rPh sb="50" eb="52">
      <t>ゲンショウ</t>
    </rPh>
    <rPh sb="84" eb="85">
      <t>トウ</t>
    </rPh>
    <rPh sb="128" eb="129">
      <t>ヨコ</t>
    </rPh>
    <rPh sb="132" eb="134">
      <t>スイイ</t>
    </rPh>
    <rPh sb="145" eb="147">
      <t>レイワ</t>
    </rPh>
    <rPh sb="148" eb="150">
      <t>ネンド</t>
    </rPh>
    <rPh sb="151" eb="153">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</si>
</sst>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0.24</c:v>
                </c:pt>
                <c:pt idx="1">
                  <c:v>0.36</c:v>
                </c:pt>
                <c:pt idx="2">
                  <c:v>0.48</c:v>
                </c:pt>
                <c:pt idx="3">
                  <c:v>0.64</c:v>
                </c:pt>
                <c:pt idx="4">
                  <c:v>0.62</c:v>
                </c:pt>
              </c:numCache>
            </c:numRef>
          </c:val>
          <c:extLst>
            <c:ext xmlns:c16="http://schemas.microsoft.com/office/drawing/2014/chart" uri="{C3380CC4-5D6E-409C-BE32-E72D297353CC}">
              <c16:uniqueId val="{00000000-09A2-45AC-97EB-601CB05030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09A2-45AC-97EB-601CB05030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83</c:v>
                </c:pt>
                <c:pt idx="1">
                  <c:v>84.8</c:v>
                </c:pt>
                <c:pt idx="2">
                  <c:v>84</c:v>
                </c:pt>
                <c:pt idx="3">
                  <c:v>82.37</c:v>
                </c:pt>
                <c:pt idx="4">
                  <c:v>81.16</c:v>
                </c:pt>
              </c:numCache>
            </c:numRef>
          </c:val>
          <c:extLst>
            <c:ext xmlns:c16="http://schemas.microsoft.com/office/drawing/2014/chart" uri="{C3380CC4-5D6E-409C-BE32-E72D297353CC}">
              <c16:uniqueId val="{00000000-DF8C-40AC-ABC4-3A5A997B98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DF8C-40AC-ABC4-3A5A997B98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90.4</c:v>
                </c:pt>
                <c:pt idx="1">
                  <c:v>89.15</c:v>
                </c:pt>
                <c:pt idx="2">
                  <c:v>90.09</c:v>
                </c:pt>
                <c:pt idx="3">
                  <c:v>91.6</c:v>
                </c:pt>
                <c:pt idx="4">
                  <c:v>92.12</c:v>
                </c:pt>
              </c:numCache>
            </c:numRef>
          </c:val>
          <c:extLst>
            <c:ext xmlns:c16="http://schemas.microsoft.com/office/drawing/2014/chart" uri="{C3380CC4-5D6E-409C-BE32-E72D297353CC}">
              <c16:uniqueId val="{00000000-DD05-4C78-AECD-9F0B297290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DD05-4C78-AECD-9F0B297290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134.24</c:v>
                </c:pt>
                <c:pt idx="1">
                  <c:v>128.09</c:v>
                </c:pt>
                <c:pt idx="2">
                  <c:v>107.93</c:v>
                </c:pt>
                <c:pt idx="3">
                  <c:v>107.04</c:v>
                </c:pt>
                <c:pt idx="4">
                  <c:v>113.27</c:v>
                </c:pt>
              </c:numCache>
            </c:numRef>
          </c:val>
          <c:extLst>
            <c:ext xmlns:c16="http://schemas.microsoft.com/office/drawing/2014/chart" uri="{C3380CC4-5D6E-409C-BE32-E72D297353CC}">
              <c16:uniqueId val="{00000000-240C-4F19-A8BF-52B9D3EEB5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240C-4F19-A8BF-52B9D3EEB5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49.97</c:v>
                </c:pt>
                <c:pt idx="1">
                  <c:v>51.3</c:v>
                </c:pt>
                <c:pt idx="2">
                  <c:v>38.96</c:v>
                </c:pt>
                <c:pt idx="3">
                  <c:v>40.630000000000003</c:v>
                </c:pt>
                <c:pt idx="4">
                  <c:v>42.52</c:v>
                </c:pt>
              </c:numCache>
            </c:numRef>
          </c:val>
          <c:extLst>
            <c:ext xmlns:c16="http://schemas.microsoft.com/office/drawing/2014/chart" uri="{C3380CC4-5D6E-409C-BE32-E72D297353CC}">
              <c16:uniqueId val="{00000000-3BC7-47A2-86A8-258A77BE3E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3BC7-47A2-86A8-258A77BE3E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17.760000000000002</c:v>
                </c:pt>
                <c:pt idx="1">
                  <c:v>19.79</c:v>
                </c:pt>
                <c:pt idx="2">
                  <c:v>21.08</c:v>
                </c:pt>
                <c:pt idx="3">
                  <c:v>24.66</c:v>
                </c:pt>
                <c:pt idx="4">
                  <c:v>25.86</c:v>
                </c:pt>
              </c:numCache>
            </c:numRef>
          </c:val>
          <c:extLst>
            <c:ext xmlns:c16="http://schemas.microsoft.com/office/drawing/2014/chart" uri="{C3380CC4-5D6E-409C-BE32-E72D297353CC}">
              <c16:uniqueId val="{00000000-7F2F-423A-BD37-2CD3C54C91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7F2F-423A-BD37-2CD3C54C91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CB-47B3-9816-CD36F2B268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9ACB-47B3-9816-CD36F2B268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453.64</c:v>
                </c:pt>
                <c:pt idx="1">
                  <c:v>552.61</c:v>
                </c:pt>
                <c:pt idx="2">
                  <c:v>483.89</c:v>
                </c:pt>
                <c:pt idx="3">
                  <c:v>556.80999999999995</c:v>
                </c:pt>
                <c:pt idx="4">
                  <c:v>663.55</c:v>
                </c:pt>
              </c:numCache>
            </c:numRef>
          </c:val>
          <c:extLst>
            <c:ext xmlns:c16="http://schemas.microsoft.com/office/drawing/2014/chart" uri="{C3380CC4-5D6E-409C-BE32-E72D297353CC}">
              <c16:uniqueId val="{00000000-A35B-4D2D-BC13-654FB05C1F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A35B-4D2D-BC13-654FB05C1F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490.97</c:v>
                </c:pt>
                <c:pt idx="1">
                  <c:v>618.87</c:v>
                </c:pt>
                <c:pt idx="2">
                  <c:v>718.1</c:v>
                </c:pt>
                <c:pt idx="3">
                  <c:v>759.44</c:v>
                </c:pt>
                <c:pt idx="4">
                  <c:v>718.98</c:v>
                </c:pt>
              </c:numCache>
            </c:numRef>
          </c:val>
          <c:extLst>
            <c:ext xmlns:c16="http://schemas.microsoft.com/office/drawing/2014/chart" uri="{C3380CC4-5D6E-409C-BE32-E72D297353CC}">
              <c16:uniqueId val="{00000000-EDD3-4822-A29B-67545C04115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EDD3-4822-A29B-67545C04115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125.49</c:v>
                </c:pt>
                <c:pt idx="1">
                  <c:v>121.09</c:v>
                </c:pt>
                <c:pt idx="2">
                  <c:v>100.85</c:v>
                </c:pt>
                <c:pt idx="3">
                  <c:v>92.1</c:v>
                </c:pt>
                <c:pt idx="4">
                  <c:v>105.63</c:v>
                </c:pt>
              </c:numCache>
            </c:numRef>
          </c:val>
          <c:extLst>
            <c:ext xmlns:c16="http://schemas.microsoft.com/office/drawing/2014/chart" uri="{C3380CC4-5D6E-409C-BE32-E72D297353CC}">
              <c16:uniqueId val="{00000000-B2FF-4F68-8884-9A6D9F1B28A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B2FF-4F68-8884-9A6D9F1B28A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147.85</c:v>
                </c:pt>
                <c:pt idx="1">
                  <c:v>151.9</c:v>
                </c:pt>
                <c:pt idx="2">
                  <c:v>182.95</c:v>
                </c:pt>
                <c:pt idx="3">
                  <c:v>188.49</c:v>
                </c:pt>
                <c:pt idx="4">
                  <c:v>175.69</c:v>
                </c:pt>
              </c:numCache>
            </c:numRef>
          </c:val>
          <c:extLst>
            <c:ext xmlns:c16="http://schemas.microsoft.com/office/drawing/2014/chart" uri="{C3380CC4-5D6E-409C-BE32-E72D297353CC}">
              <c16:uniqueId val="{00000000-9D11-4E60-874E-CD4E16F3A1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9D11-4E60-874E-CD4E16F3A1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ひたちなか市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155762</v>
      </c>
      <c r="AM8" s="44"/>
      <c r="AN8" s="44"/>
      <c r="AO8" s="44"/>
      <c r="AP8" s="44"/>
      <c r="AQ8" s="44"/>
      <c r="AR8" s="44"/>
      <c r="AS8" s="44"/>
      <c r="AT8" s="45">
        <f>データ!$S$6</f>
        <v>100.26</v>
      </c>
      <c r="AU8" s="46"/>
      <c r="AV8" s="46"/>
      <c r="AW8" s="46"/>
      <c r="AX8" s="46"/>
      <c r="AY8" s="46"/>
      <c r="AZ8" s="46"/>
      <c r="BA8" s="46"/>
      <c r="BB8" s="47">
        <f>データ!$T$6</f>
        <v>1553.58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45.97</v>
      </c>
      <c r="J10" s="46"/>
      <c r="K10" s="46"/>
      <c r="L10" s="46"/>
      <c r="M10" s="46"/>
      <c r="N10" s="46"/>
      <c r="O10" s="80"/>
      <c r="P10" s="47">
        <f>データ!$P$6</f>
        <v>97.83</v>
      </c>
      <c r="Q10" s="47"/>
      <c r="R10" s="47"/>
      <c r="S10" s="47"/>
      <c r="T10" s="47"/>
      <c r="U10" s="47"/>
      <c r="V10" s="47"/>
      <c r="W10" s="44">
        <f>データ!$Q$6</f>
        <v>3162</v>
      </c>
      <c r="X10" s="44"/>
      <c r="Y10" s="44"/>
      <c r="Z10" s="44"/>
      <c r="AA10" s="44"/>
      <c r="AB10" s="44"/>
      <c r="AC10" s="44"/>
      <c r="AD10" s="2"/>
      <c r="AE10" s="2"/>
      <c r="AF10" s="2"/>
      <c r="AG10" s="2"/>
      <c r="AH10" s="2"/>
      <c r="AI10" s="2"/>
      <c r="AJ10" s="2"/>
      <c r="AK10" s="2"/>
      <c r="AL10" s="44">
        <f>データ!$U$6</f>
        <v>150190</v>
      </c>
      <c r="AM10" s="44"/>
      <c r="AN10" s="44"/>
      <c r="AO10" s="44"/>
      <c r="AP10" s="44"/>
      <c r="AQ10" s="44"/>
      <c r="AR10" s="44"/>
      <c r="AS10" s="44"/>
      <c r="AT10" s="45">
        <f>データ!$V$6</f>
        <v>100.23</v>
      </c>
      <c r="AU10" s="46"/>
      <c r="AV10" s="46"/>
      <c r="AW10" s="46"/>
      <c r="AX10" s="46"/>
      <c r="AY10" s="46"/>
      <c r="AZ10" s="46"/>
      <c r="BA10" s="46"/>
      <c r="BB10" s="47">
        <f>データ!$W$6</f>
        <v>1498.45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BSZsz8hXefYia6TuHhKDXPCF6+J8v1HLLrLVASB+C/2saJqXP+VLPrxVSwTrRIbYsLcH13qyODkbxrhHc0TjA==" saltValue="x5uPPu473enJKg6ksT2A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82210</v>
      </c>
      <c r="D6" s="20">
        <f t="shared" si="3"/>
        <v>46</v>
      </c>
      <c r="E6" s="20">
        <f t="shared" si="3"/>
        <v>1</v>
      </c>
      <c r="F6" s="20">
        <f t="shared" si="3"/>
        <v>0</v>
      </c>
      <c r="G6" s="20">
        <f t="shared" si="3"/>
        <v>1</v>
      </c>
      <c r="H6" s="20" t="str">
        <f t="shared" si="3"/>
        <v>茨城県　ひたちなか市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45.97</v>
      </c>
      <c r="P6" s="21">
        <f t="shared" si="3"/>
        <v>97.83</v>
      </c>
      <c r="Q6" s="21">
        <f t="shared" si="3"/>
        <v>3162</v>
      </c>
      <c r="R6" s="21">
        <f t="shared" si="3"/>
        <v>155762</v>
      </c>
      <c r="S6" s="21">
        <f t="shared" si="3"/>
        <v>100.26</v>
      </c>
      <c r="T6" s="21">
        <f t="shared" si="3"/>
        <v>1553.58</v>
      </c>
      <c r="U6" s="21">
        <f t="shared" si="3"/>
        <v>150190</v>
      </c>
      <c r="V6" s="21">
        <f t="shared" si="3"/>
        <v>100.23</v>
      </c>
      <c r="W6" s="21">
        <f t="shared" si="3"/>
        <v>1498.45</v>
      </c>
      <c r="X6" s="22">
        <f>IF(X7="",NA(),X7)</f>
        <v>134.24</v>
      </c>
      <c r="Y6" s="22">
        <f t="shared" ref="Y6:AG6" si="4">IF(Y7="",NA(),Y7)</f>
        <v>128.09</v>
      </c>
      <c r="Z6" s="22">
        <f t="shared" si="4"/>
        <v>107.93</v>
      </c>
      <c r="AA6" s="22">
        <f t="shared" si="4"/>
        <v>107.04</v>
      </c>
      <c r="AB6" s="22">
        <f t="shared" si="4"/>
        <v>113.27</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453.64</v>
      </c>
      <c r="AU6" s="22">
        <f t="shared" ref="AU6:BC6" si="6">IF(AU7="",NA(),AU7)</f>
        <v>552.61</v>
      </c>
      <c r="AV6" s="22">
        <f t="shared" si="6"/>
        <v>483.89</v>
      </c>
      <c r="AW6" s="22">
        <f t="shared" si="6"/>
        <v>556.80999999999995</v>
      </c>
      <c r="AX6" s="22">
        <f t="shared" si="6"/>
        <v>663.55</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490.97</v>
      </c>
      <c r="BF6" s="22">
        <f t="shared" ref="BF6:BN6" si="7">IF(BF7="",NA(),BF7)</f>
        <v>618.87</v>
      </c>
      <c r="BG6" s="22">
        <f t="shared" si="7"/>
        <v>718.1</v>
      </c>
      <c r="BH6" s="22">
        <f t="shared" si="7"/>
        <v>759.44</v>
      </c>
      <c r="BI6" s="22">
        <f t="shared" si="7"/>
        <v>718.98</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125.49</v>
      </c>
      <c r="BQ6" s="22">
        <f t="shared" ref="BQ6:BY6" si="8">IF(BQ7="",NA(),BQ7)</f>
        <v>121.09</v>
      </c>
      <c r="BR6" s="22">
        <f t="shared" si="8"/>
        <v>100.85</v>
      </c>
      <c r="BS6" s="22">
        <f t="shared" si="8"/>
        <v>92.1</v>
      </c>
      <c r="BT6" s="22">
        <f t="shared" si="8"/>
        <v>105.63</v>
      </c>
      <c r="BU6" s="22">
        <f t="shared" si="8"/>
        <v>106.11</v>
      </c>
      <c r="BV6" s="22">
        <f t="shared" si="8"/>
        <v>103.75</v>
      </c>
      <c r="BW6" s="22">
        <f t="shared" si="8"/>
        <v>105.3</v>
      </c>
      <c r="BX6" s="22">
        <f t="shared" si="8"/>
        <v>99.41</v>
      </c>
      <c r="BY6" s="22">
        <f t="shared" si="8"/>
        <v>101.11</v>
      </c>
      <c r="BZ6" s="21" t="str">
        <f>IF(BZ7="","",IF(BZ7="-","【-】","【"&amp;SUBSTITUTE(TEXT(BZ7,"#,##0.00"),"-","△")&amp;"】"))</f>
        <v>【97.82】</v>
      </c>
      <c r="CA6" s="22">
        <f>IF(CA7="",NA(),CA7)</f>
        <v>147.85</v>
      </c>
      <c r="CB6" s="22">
        <f t="shared" ref="CB6:CJ6" si="9">IF(CB7="",NA(),CB7)</f>
        <v>151.9</v>
      </c>
      <c r="CC6" s="22">
        <f t="shared" si="9"/>
        <v>182.95</v>
      </c>
      <c r="CD6" s="22">
        <f t="shared" si="9"/>
        <v>188.49</v>
      </c>
      <c r="CE6" s="22">
        <f t="shared" si="9"/>
        <v>175.69</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83</v>
      </c>
      <c r="CM6" s="22">
        <f t="shared" ref="CM6:CU6" si="10">IF(CM7="",NA(),CM7)</f>
        <v>84.8</v>
      </c>
      <c r="CN6" s="22">
        <f t="shared" si="10"/>
        <v>84</v>
      </c>
      <c r="CO6" s="22">
        <f t="shared" si="10"/>
        <v>82.37</v>
      </c>
      <c r="CP6" s="22">
        <f t="shared" si="10"/>
        <v>81.16</v>
      </c>
      <c r="CQ6" s="22">
        <f t="shared" si="10"/>
        <v>61.71</v>
      </c>
      <c r="CR6" s="22">
        <f t="shared" si="10"/>
        <v>63.12</v>
      </c>
      <c r="CS6" s="22">
        <f t="shared" si="10"/>
        <v>62.57</v>
      </c>
      <c r="CT6" s="22">
        <f t="shared" si="10"/>
        <v>61.56</v>
      </c>
      <c r="CU6" s="22">
        <f t="shared" si="10"/>
        <v>60.84</v>
      </c>
      <c r="CV6" s="21" t="str">
        <f>IF(CV7="","",IF(CV7="-","【-】","【"&amp;SUBSTITUTE(TEXT(CV7,"#,##0.00"),"-","△")&amp;"】"))</f>
        <v>【59.81】</v>
      </c>
      <c r="CW6" s="22">
        <f>IF(CW7="",NA(),CW7)</f>
        <v>90.4</v>
      </c>
      <c r="CX6" s="22">
        <f t="shared" ref="CX6:DF6" si="11">IF(CX7="",NA(),CX7)</f>
        <v>89.15</v>
      </c>
      <c r="CY6" s="22">
        <f t="shared" si="11"/>
        <v>90.09</v>
      </c>
      <c r="CZ6" s="22">
        <f t="shared" si="11"/>
        <v>91.6</v>
      </c>
      <c r="DA6" s="22">
        <f t="shared" si="11"/>
        <v>92.12</v>
      </c>
      <c r="DB6" s="22">
        <f t="shared" si="11"/>
        <v>90.03</v>
      </c>
      <c r="DC6" s="22">
        <f t="shared" si="11"/>
        <v>90.09</v>
      </c>
      <c r="DD6" s="22">
        <f t="shared" si="11"/>
        <v>90.21</v>
      </c>
      <c r="DE6" s="22">
        <f t="shared" si="11"/>
        <v>90.11</v>
      </c>
      <c r="DF6" s="22">
        <f t="shared" si="11"/>
        <v>89.73</v>
      </c>
      <c r="DG6" s="21" t="str">
        <f>IF(DG7="","",IF(DG7="-","【-】","【"&amp;SUBSTITUTE(TEXT(DG7,"#,##0.00"),"-","△")&amp;"】"))</f>
        <v>【89.42】</v>
      </c>
      <c r="DH6" s="22">
        <f>IF(DH7="",NA(),DH7)</f>
        <v>49.97</v>
      </c>
      <c r="DI6" s="22">
        <f t="shared" ref="DI6:DQ6" si="12">IF(DI7="",NA(),DI7)</f>
        <v>51.3</v>
      </c>
      <c r="DJ6" s="22">
        <f t="shared" si="12"/>
        <v>38.96</v>
      </c>
      <c r="DK6" s="22">
        <f t="shared" si="12"/>
        <v>40.630000000000003</v>
      </c>
      <c r="DL6" s="22">
        <f t="shared" si="12"/>
        <v>42.52</v>
      </c>
      <c r="DM6" s="22">
        <f t="shared" si="12"/>
        <v>49.6</v>
      </c>
      <c r="DN6" s="22">
        <f t="shared" si="12"/>
        <v>50.31</v>
      </c>
      <c r="DO6" s="22">
        <f t="shared" si="12"/>
        <v>50.74</v>
      </c>
      <c r="DP6" s="22">
        <f t="shared" si="12"/>
        <v>51.49</v>
      </c>
      <c r="DQ6" s="22">
        <f t="shared" si="12"/>
        <v>51.94</v>
      </c>
      <c r="DR6" s="21" t="str">
        <f>IF(DR7="","",IF(DR7="-","【-】","【"&amp;SUBSTITUTE(TEXT(DR7,"#,##0.00"),"-","△")&amp;"】"))</f>
        <v>【52.02】</v>
      </c>
      <c r="DS6" s="22">
        <f>IF(DS7="",NA(),DS7)</f>
        <v>17.760000000000002</v>
      </c>
      <c r="DT6" s="22">
        <f t="shared" ref="DT6:EB6" si="13">IF(DT7="",NA(),DT7)</f>
        <v>19.79</v>
      </c>
      <c r="DU6" s="22">
        <f t="shared" si="13"/>
        <v>21.08</v>
      </c>
      <c r="DV6" s="22">
        <f t="shared" si="13"/>
        <v>24.66</v>
      </c>
      <c r="DW6" s="22">
        <f t="shared" si="13"/>
        <v>25.86</v>
      </c>
      <c r="DX6" s="22">
        <f t="shared" si="13"/>
        <v>20.49</v>
      </c>
      <c r="DY6" s="22">
        <f t="shared" si="13"/>
        <v>21.34</v>
      </c>
      <c r="DZ6" s="22">
        <f t="shared" si="13"/>
        <v>23.27</v>
      </c>
      <c r="EA6" s="22">
        <f t="shared" si="13"/>
        <v>25.18</v>
      </c>
      <c r="EB6" s="22">
        <f t="shared" si="13"/>
        <v>26.52</v>
      </c>
      <c r="EC6" s="21" t="str">
        <f>IF(EC7="","",IF(EC7="-","【-】","【"&amp;SUBSTITUTE(TEXT(EC7,"#,##0.00"),"-","△")&amp;"】"))</f>
        <v>【25.37】</v>
      </c>
      <c r="ED6" s="22">
        <f>IF(ED7="",NA(),ED7)</f>
        <v>0.24</v>
      </c>
      <c r="EE6" s="22">
        <f t="shared" ref="EE6:EM6" si="14">IF(EE7="",NA(),EE7)</f>
        <v>0.36</v>
      </c>
      <c r="EF6" s="22">
        <f t="shared" si="14"/>
        <v>0.48</v>
      </c>
      <c r="EG6" s="22">
        <f t="shared" si="14"/>
        <v>0.64</v>
      </c>
      <c r="EH6" s="22">
        <f t="shared" si="14"/>
        <v>0.62</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82210</v>
      </c>
      <c r="D7" s="24">
        <v>46</v>
      </c>
      <c r="E7" s="24">
        <v>1</v>
      </c>
      <c r="F7" s="24">
        <v>0</v>
      </c>
      <c r="G7" s="24">
        <v>1</v>
      </c>
      <c r="H7" s="24" t="s">
        <v>93</v>
      </c>
      <c r="I7" s="24" t="s">
        <v>94</v>
      </c>
      <c r="J7" s="24" t="s">
        <v>95</v>
      </c>
      <c r="K7" s="24" t="s">
        <v>96</v>
      </c>
      <c r="L7" s="24" t="s">
        <v>97</v>
      </c>
      <c r="M7" s="24" t="s">
        <v>98</v>
      </c>
      <c r="N7" s="25" t="s">
        <v>99</v>
      </c>
      <c r="O7" s="25">
        <v>45.97</v>
      </c>
      <c r="P7" s="25">
        <v>97.83</v>
      </c>
      <c r="Q7" s="25">
        <v>3162</v>
      </c>
      <c r="R7" s="25">
        <v>155762</v>
      </c>
      <c r="S7" s="25">
        <v>100.26</v>
      </c>
      <c r="T7" s="25">
        <v>1553.58</v>
      </c>
      <c r="U7" s="25">
        <v>150190</v>
      </c>
      <c r="V7" s="25">
        <v>100.23</v>
      </c>
      <c r="W7" s="25">
        <v>1498.45</v>
      </c>
      <c r="X7" s="25">
        <v>134.24</v>
      </c>
      <c r="Y7" s="25">
        <v>128.09</v>
      </c>
      <c r="Z7" s="25">
        <v>107.93</v>
      </c>
      <c r="AA7" s="25">
        <v>107.04</v>
      </c>
      <c r="AB7" s="25">
        <v>113.27</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453.64</v>
      </c>
      <c r="AU7" s="25">
        <v>552.61</v>
      </c>
      <c r="AV7" s="25">
        <v>483.89</v>
      </c>
      <c r="AW7" s="25">
        <v>556.80999999999995</v>
      </c>
      <c r="AX7" s="25">
        <v>663.55</v>
      </c>
      <c r="AY7" s="25">
        <v>309.10000000000002</v>
      </c>
      <c r="AZ7" s="25">
        <v>306.08</v>
      </c>
      <c r="BA7" s="25">
        <v>306.14999999999998</v>
      </c>
      <c r="BB7" s="25">
        <v>297.54000000000002</v>
      </c>
      <c r="BC7" s="25">
        <v>289.44</v>
      </c>
      <c r="BD7" s="25">
        <v>243.36</v>
      </c>
      <c r="BE7" s="25">
        <v>490.97</v>
      </c>
      <c r="BF7" s="25">
        <v>618.87</v>
      </c>
      <c r="BG7" s="25">
        <v>718.1</v>
      </c>
      <c r="BH7" s="25">
        <v>759.44</v>
      </c>
      <c r="BI7" s="25">
        <v>718.98</v>
      </c>
      <c r="BJ7" s="25">
        <v>290.42</v>
      </c>
      <c r="BK7" s="25">
        <v>294.66000000000003</v>
      </c>
      <c r="BL7" s="25">
        <v>285.27</v>
      </c>
      <c r="BM7" s="25">
        <v>294.73</v>
      </c>
      <c r="BN7" s="25">
        <v>301.23</v>
      </c>
      <c r="BO7" s="25">
        <v>265.93</v>
      </c>
      <c r="BP7" s="25">
        <v>125.49</v>
      </c>
      <c r="BQ7" s="25">
        <v>121.09</v>
      </c>
      <c r="BR7" s="25">
        <v>100.85</v>
      </c>
      <c r="BS7" s="25">
        <v>92.1</v>
      </c>
      <c r="BT7" s="25">
        <v>105.63</v>
      </c>
      <c r="BU7" s="25">
        <v>106.11</v>
      </c>
      <c r="BV7" s="25">
        <v>103.75</v>
      </c>
      <c r="BW7" s="25">
        <v>105.3</v>
      </c>
      <c r="BX7" s="25">
        <v>99.41</v>
      </c>
      <c r="BY7" s="25">
        <v>101.11</v>
      </c>
      <c r="BZ7" s="25">
        <v>97.82</v>
      </c>
      <c r="CA7" s="25">
        <v>147.85</v>
      </c>
      <c r="CB7" s="25">
        <v>151.9</v>
      </c>
      <c r="CC7" s="25">
        <v>182.95</v>
      </c>
      <c r="CD7" s="25">
        <v>188.49</v>
      </c>
      <c r="CE7" s="25">
        <v>175.69</v>
      </c>
      <c r="CF7" s="25">
        <v>161.03</v>
      </c>
      <c r="CG7" s="25">
        <v>159.93</v>
      </c>
      <c r="CH7" s="25">
        <v>162.77000000000001</v>
      </c>
      <c r="CI7" s="25">
        <v>170.87</v>
      </c>
      <c r="CJ7" s="25">
        <v>171.09</v>
      </c>
      <c r="CK7" s="25">
        <v>177.56</v>
      </c>
      <c r="CL7" s="25">
        <v>83</v>
      </c>
      <c r="CM7" s="25">
        <v>84.8</v>
      </c>
      <c r="CN7" s="25">
        <v>84</v>
      </c>
      <c r="CO7" s="25">
        <v>82.37</v>
      </c>
      <c r="CP7" s="25">
        <v>81.16</v>
      </c>
      <c r="CQ7" s="25">
        <v>61.71</v>
      </c>
      <c r="CR7" s="25">
        <v>63.12</v>
      </c>
      <c r="CS7" s="25">
        <v>62.57</v>
      </c>
      <c r="CT7" s="25">
        <v>61.56</v>
      </c>
      <c r="CU7" s="25">
        <v>60.84</v>
      </c>
      <c r="CV7" s="25">
        <v>59.81</v>
      </c>
      <c r="CW7" s="25">
        <v>90.4</v>
      </c>
      <c r="CX7" s="25">
        <v>89.15</v>
      </c>
      <c r="CY7" s="25">
        <v>90.09</v>
      </c>
      <c r="CZ7" s="25">
        <v>91.6</v>
      </c>
      <c r="DA7" s="25">
        <v>92.12</v>
      </c>
      <c r="DB7" s="25">
        <v>90.03</v>
      </c>
      <c r="DC7" s="25">
        <v>90.09</v>
      </c>
      <c r="DD7" s="25">
        <v>90.21</v>
      </c>
      <c r="DE7" s="25">
        <v>90.11</v>
      </c>
      <c r="DF7" s="25">
        <v>89.73</v>
      </c>
      <c r="DG7" s="25">
        <v>89.42</v>
      </c>
      <c r="DH7" s="25">
        <v>49.97</v>
      </c>
      <c r="DI7" s="25">
        <v>51.3</v>
      </c>
      <c r="DJ7" s="25">
        <v>38.96</v>
      </c>
      <c r="DK7" s="25">
        <v>40.630000000000003</v>
      </c>
      <c r="DL7" s="25">
        <v>42.52</v>
      </c>
      <c r="DM7" s="25">
        <v>49.6</v>
      </c>
      <c r="DN7" s="25">
        <v>50.31</v>
      </c>
      <c r="DO7" s="25">
        <v>50.74</v>
      </c>
      <c r="DP7" s="25">
        <v>51.49</v>
      </c>
      <c r="DQ7" s="25">
        <v>51.94</v>
      </c>
      <c r="DR7" s="25">
        <v>52.02</v>
      </c>
      <c r="DS7" s="25">
        <v>17.760000000000002</v>
      </c>
      <c r="DT7" s="25">
        <v>19.79</v>
      </c>
      <c r="DU7" s="25">
        <v>21.08</v>
      </c>
      <c r="DV7" s="25">
        <v>24.66</v>
      </c>
      <c r="DW7" s="25">
        <v>25.86</v>
      </c>
      <c r="DX7" s="25">
        <v>20.49</v>
      </c>
      <c r="DY7" s="25">
        <v>21.34</v>
      </c>
      <c r="DZ7" s="25">
        <v>23.27</v>
      </c>
      <c r="EA7" s="25">
        <v>25.18</v>
      </c>
      <c r="EB7" s="25">
        <v>26.52</v>
      </c>
      <c r="EC7" s="25">
        <v>25.37</v>
      </c>
      <c r="ED7" s="25">
        <v>0.24</v>
      </c>
      <c r="EE7" s="25">
        <v>0.36</v>
      </c>
      <c r="EF7" s="25">
        <v>0.48</v>
      </c>
      <c r="EG7" s="25">
        <v>0.64</v>
      </c>
      <c r="EH7" s="25">
        <v>0.62</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2025-02-05T03:33:40Z</cp:lastPrinted>
  <dcterms:created xsi:type="dcterms:W3CDTF">2025-01-24T06:45:49Z</dcterms:created>
  <dcterms:modified xsi:type="dcterms:W3CDTF">2025-02-21T08:24:33Z</dcterms:modified>
  <cp:category/>
</cp:coreProperties>
</file>