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310\Desktop\経営比較分析表_資料一式\提出\"/>
    </mc:Choice>
  </mc:AlternateContent>
  <workbookProtection workbookAlgorithmName="SHA-512" workbookHashValue="NnWc1QqKQ8St5Rb60yUwr+Tuf4kSCitvBq79IJAYjdqhFPOqqbyNfRWE9wOLucjeWlXK3k8XBU66GH9KOBjcfA==" workbookSaltValue="/i4XHy3HuNN7wYcuSNRZzg==" workbookSpinCount="100000" lockStructure="1"/>
  <bookViews>
    <workbookView xWindow="0" yWindow="0" windowWidth="28800" windowHeight="1219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<sst xmlns="http://schemas.openxmlformats.org/spreadsheetml/2006/main" count="236" uniqueCount="120">
  <si>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</si>
  <si>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</si>
  <si>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</si>
  <si>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</si>
  <si>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</si>
  <si>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</si>
  <si>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</si>
  <si>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</si>
  <si>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</si>
  <si>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</si>
  <si>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</si>
  <si>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</si>
  <si>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</si>
  <si>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</si>
  <si>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</si>
  <si>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</si>
  <si>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</si>
  <si>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</si>
  <si>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</si>
  <si>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</si>
  <si>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</si>
  <si>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</si>
  <si>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</si>
  <si>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</si>
  <si>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</si>
  <si>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</si>
  <si>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</si>
  <si>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</si>
  <si>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</si>
  <si>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</si>
  <si>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</si>
  <si>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</si>
  <si>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</si>
  <si>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</si>
  <si>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</si>
  <si>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</si>
  <si>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</si>
  <si>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</si>
  <si>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</si>
  <si>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</si>
  <si>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</si>
  <si>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</si>
  <si>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</si>
  <si>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</si>
  <si>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</si>
  <si>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</si>
  <si>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</si>
  <si>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</si>
  <si>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</si>
  <si>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</si>
  <si>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</si>
  <si>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</si>
  <si>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</si>
  <si>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</si>
  <si>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</si>
  <si>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</si>
  <si>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</si>
  <si>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</si>
  <si>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</si>
  <si>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</si>
  <si>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</si>
  <si>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</si>
  <si>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</si>
  <si>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</si>
  <si>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</si>
  <si>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</si>
  <si>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</si>
  <si>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</si>
  <si>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</si>
  <si>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</si>
  <si>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</si>
  <si>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</si>
  <si>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</si>
  <si>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</si>
  <si>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</si>
  <si>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</si>
  <si>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</si>
  <si>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</si>
  <si>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</si>
  <si>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</si>
  <si>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</si>
  <si>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</si>
  <si>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</si>
  <si>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</si>
  <si>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</si>
  <si>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</si>
  <si>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</si>
  <si>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</si>
  <si>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</si>
  <si>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</si>
  <si>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</si>
  <si>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</si>
  <si>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</si>
  <si>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</si>
  <si>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</si>
  <si>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</si>
  <si>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</si>
  <si>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</si>
  <si>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ひたちなか市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</si>
  <si>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</si>
  <si>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</si>
  <si>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</si>
  <si>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</si>
  <si>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</si>
  <si>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</si>
  <si>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</si>
  <si>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</si>
  <si>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</si>
  <si>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</si>
  <si>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</si>
  <si>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</si>
  <si>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</si>
  <si>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</si>
  <si>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</si>
  <si>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</si>
  <si>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</si>
  <si>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</si>
  <si>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管渠改善率は0％であり類似団体と比較しても低い数値となっている。現時点では管渠の改善の必要がないことから，管渠の更新投資を行っていないことが要因となっている。
　しかし，今後は施設の老朽化が進むことから最適整備構想で策定した内容を精査し，計画的な維持管理を行える取り組みをしていかなければならない。</t>
    <phoneticPr fontId="4"/>
  </si>
  <si>
    <t>　今年度の収益的収支比率は82.26％となり，昨年度と比較し数値が悪化した。経営的観点からみても，一般会計繰入金の割合が高く，経費の削減や適正な使用料水準への見直しを今後検討していく必要があると考えている。
　企業債残高対事業規模比率は0％であり類似団体平均値と比較すると低い数値となっている。その要因は企業債残高に対し一般会計負担率が高いためである。
　今年度の経費回収率は34.44％となっており，また，汚水処理原価についても352.91円と類似団体と比較すると経営指標的に悪い数値となっている。昨年度よりそれぞれの指標が悪化した主要因としては，公営企業会計移行事務支援業務委託料の支払を行ったで，汚水処理費用（維持管理費）が増額したためである。今後についても，施設の更新等更なる汚水処理費用の増加が見込まれることから，収益的収支比率での分析同様，経費の削減や適正な使用料水準への見直しを今後検討していく必要があると考えている。
　施設利用率と水洗化率はそれぞれ74.58％，96.47％となっており，類似団体と比較して高い数値になっているものの，いずれも100％未満であることから，今後も接続率・水洗化率の向上に努め，能率的な事業経営を進めていく。</t>
    <rPh sb="33" eb="35">
      <t>アッカ</t>
    </rPh>
    <rPh sb="38" eb="43">
      <t>ケイエイテキカンテン</t>
    </rPh>
    <rPh sb="158" eb="159">
      <t>タイ</t>
    </rPh>
    <rPh sb="239" eb="240">
      <t>ワル</t>
    </rPh>
    <rPh sb="263" eb="265">
      <t>アッカ</t>
    </rPh>
    <rPh sb="296" eb="297">
      <t>オコナ</t>
    </rPh>
    <rPh sb="315" eb="317">
      <t>ゾウガク</t>
    </rPh>
    <rPh sb="521" eb="522">
      <t>スス</t>
    </rPh>
    <phoneticPr fontId="4"/>
  </si>
  <si>
    <t>　経営の健全性・効率性の分野での分析を総括すると，類似団体と比較して経営指標が悪く，更に収入の半分以上が一般会計繰入金となっているため，経営状況としては厳しいものとなっている。一般会計繰入金の部分において使用料収入に振り替えられるような適正な使用料水準への見直しを今後検討していく必要があると考えている。
　また，現時点で目立って老朽化している施設は見受けられないが，今後は機能診断調査・最適整備構想を踏まえた上で，効率的な施設の更新等実施しながら事業経営を進めていく。</t>
    <rPh sb="25" eb="29">
      <t>ルイジダンタイ</t>
    </rPh>
    <rPh sb="42" eb="43">
      <t>サラ</t>
    </rPh>
    <rPh sb="68" eb="72">
      <t>ケイエイジョウキョウ</t>
    </rPh>
    <rPh sb="76" eb="77">
      <t>キビ</t>
    </rPh>
    <rPh sb="88" eb="95">
      <t>イッパンカイケイクリイレキン</t>
    </rPh>
    <rPh sb="218" eb="220">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</si>
</sst>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420-4ABE-80F0-4DD1A295CD8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0.01</c:v>
                </c:pt>
                <c:pt idx="3">
                  <c:v>0.01</c:v>
                </c:pt>
                <c:pt idx="4">
                  <c:v>0.02</c:v>
                </c:pt>
              </c:numCache>
            </c:numRef>
          </c:val>
          <c:smooth val="0"/>
          <c:extLst>
            <c:ext xmlns:c16="http://schemas.microsoft.com/office/drawing/2014/chart" uri="{C3380CC4-5D6E-409C-BE32-E72D297353CC}">
              <c16:uniqueId val="{00000001-9420-4ABE-80F0-4DD1A295CD8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74.239999999999995</c:v>
                </c:pt>
                <c:pt idx="1">
                  <c:v>74.239999999999995</c:v>
                </c:pt>
                <c:pt idx="2">
                  <c:v>75.930000000000007</c:v>
                </c:pt>
                <c:pt idx="3">
                  <c:v>73.56</c:v>
                </c:pt>
                <c:pt idx="4">
                  <c:v>74.58</c:v>
                </c:pt>
              </c:numCache>
            </c:numRef>
          </c:val>
          <c:extLst>
            <c:ext xmlns:c16="http://schemas.microsoft.com/office/drawing/2014/chart" uri="{C3380CC4-5D6E-409C-BE32-E72D297353CC}">
              <c16:uniqueId val="{00000000-9ED1-4DD2-8453-3667B42256F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54.54</c:v>
                </c:pt>
                <c:pt idx="3">
                  <c:v>52.9</c:v>
                </c:pt>
                <c:pt idx="4">
                  <c:v>52.63</c:v>
                </c:pt>
              </c:numCache>
            </c:numRef>
          </c:val>
          <c:smooth val="0"/>
          <c:extLst>
            <c:ext xmlns:c16="http://schemas.microsoft.com/office/drawing/2014/chart" uri="{C3380CC4-5D6E-409C-BE32-E72D297353CC}">
              <c16:uniqueId val="{00000001-9ED1-4DD2-8453-3667B42256F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95.53</c:v>
                </c:pt>
                <c:pt idx="1">
                  <c:v>95.57</c:v>
                </c:pt>
                <c:pt idx="2">
                  <c:v>95.49</c:v>
                </c:pt>
                <c:pt idx="3">
                  <c:v>95.97</c:v>
                </c:pt>
                <c:pt idx="4">
                  <c:v>96.47</c:v>
                </c:pt>
              </c:numCache>
            </c:numRef>
          </c:val>
          <c:extLst>
            <c:ext xmlns:c16="http://schemas.microsoft.com/office/drawing/2014/chart" uri="{C3380CC4-5D6E-409C-BE32-E72D297353CC}">
              <c16:uniqueId val="{00000000-807B-4EF9-B2E1-4B572378D03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90.3</c:v>
                </c:pt>
                <c:pt idx="3">
                  <c:v>90.3</c:v>
                </c:pt>
                <c:pt idx="4">
                  <c:v>90.32</c:v>
                </c:pt>
              </c:numCache>
            </c:numRef>
          </c:val>
          <c:smooth val="0"/>
          <c:extLst>
            <c:ext xmlns:c16="http://schemas.microsoft.com/office/drawing/2014/chart" uri="{C3380CC4-5D6E-409C-BE32-E72D297353CC}">
              <c16:uniqueId val="{00000001-807B-4EF9-B2E1-4B572378D03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100.44</c:v>
                </c:pt>
                <c:pt idx="1">
                  <c:v>103.09</c:v>
                </c:pt>
                <c:pt idx="2">
                  <c:v>89.6</c:v>
                </c:pt>
                <c:pt idx="3">
                  <c:v>101.8</c:v>
                </c:pt>
                <c:pt idx="4">
                  <c:v>82.26</c:v>
                </c:pt>
              </c:numCache>
            </c:numRef>
          </c:val>
          <c:extLst>
            <c:ext xmlns:c16="http://schemas.microsoft.com/office/drawing/2014/chart" uri="{C3380CC4-5D6E-409C-BE32-E72D297353CC}">
              <c16:uniqueId val="{00000000-9821-45EA-80DE-377C92E4682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21-45EA-80DE-377C92E4682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5C2-4606-AB85-841DA7B6453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5C2-4606-AB85-841DA7B6453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5B9-4094-87F9-0EC1A56A1FD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5B9-4094-87F9-0EC1A56A1FD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1E4-492A-9CE1-5DC82D2524F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1E4-492A-9CE1-5DC82D2524F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BC0-43A1-B10B-D74FC07E23B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C0-43A1-B10B-D74FC07E23B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05F-476E-807B-E659208A164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778.81</c:v>
                </c:pt>
                <c:pt idx="3">
                  <c:v>718.49</c:v>
                </c:pt>
                <c:pt idx="4">
                  <c:v>743.31</c:v>
                </c:pt>
              </c:numCache>
            </c:numRef>
          </c:val>
          <c:smooth val="0"/>
          <c:extLst>
            <c:ext xmlns:c16="http://schemas.microsoft.com/office/drawing/2014/chart" uri="{C3380CC4-5D6E-409C-BE32-E72D297353CC}">
              <c16:uniqueId val="{00000001-005F-476E-807B-E659208A164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55.23</c:v>
                </c:pt>
                <c:pt idx="1">
                  <c:v>86.17</c:v>
                </c:pt>
                <c:pt idx="2">
                  <c:v>56.23</c:v>
                </c:pt>
                <c:pt idx="3">
                  <c:v>77.680000000000007</c:v>
                </c:pt>
                <c:pt idx="4">
                  <c:v>34.44</c:v>
                </c:pt>
              </c:numCache>
            </c:numRef>
          </c:val>
          <c:extLst>
            <c:ext xmlns:c16="http://schemas.microsoft.com/office/drawing/2014/chart" uri="{C3380CC4-5D6E-409C-BE32-E72D297353CC}">
              <c16:uniqueId val="{00000000-11AA-440E-B07E-32AF4970544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67.23</c:v>
                </c:pt>
                <c:pt idx="3">
                  <c:v>61.82</c:v>
                </c:pt>
                <c:pt idx="4">
                  <c:v>61.15</c:v>
                </c:pt>
              </c:numCache>
            </c:numRef>
          </c:val>
          <c:smooth val="0"/>
          <c:extLst>
            <c:ext xmlns:c16="http://schemas.microsoft.com/office/drawing/2014/chart" uri="{C3380CC4-5D6E-409C-BE32-E72D297353CC}">
              <c16:uniqueId val="{00000001-11AA-440E-B07E-32AF4970544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235.99</c:v>
                </c:pt>
                <c:pt idx="1">
                  <c:v>159.36000000000001</c:v>
                </c:pt>
                <c:pt idx="2">
                  <c:v>230.73</c:v>
                </c:pt>
                <c:pt idx="3">
                  <c:v>172.66</c:v>
                </c:pt>
                <c:pt idx="4">
                  <c:v>352.91</c:v>
                </c:pt>
              </c:numCache>
            </c:numRef>
          </c:val>
          <c:extLst>
            <c:ext xmlns:c16="http://schemas.microsoft.com/office/drawing/2014/chart" uri="{C3380CC4-5D6E-409C-BE32-E72D297353CC}">
              <c16:uniqueId val="{00000000-2E4A-427E-B7B2-F9D3362D8CA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228.21</c:v>
                </c:pt>
                <c:pt idx="3">
                  <c:v>246.9</c:v>
                </c:pt>
                <c:pt idx="4">
                  <c:v>250.43</c:v>
                </c:pt>
              </c:numCache>
            </c:numRef>
          </c:val>
          <c:smooth val="0"/>
          <c:extLst>
            <c:ext xmlns:c16="http://schemas.microsoft.com/office/drawing/2014/chart" uri="{C3380CC4-5D6E-409C-BE32-E72D297353CC}">
              <c16:uniqueId val="{00000001-2E4A-427E-B7B2-F9D3362D8CA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茨城県　ひたちなか市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法非適用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F1</v>
      </c>
      <c r="X8" s="34"/>
      <c r="Y8" s="34"/>
      <c r="Z8" s="34"/>
      <c r="AA8" s="34"/>
      <c r="AB8" s="34"/>
      <c r="AC8" s="34"/>
      <c r="AD8" s="35" t="str">
        <f>データ!$M$6</f>
        <v>非設置</v>
      </c>
      <c r="AE8" s="35"/>
      <c r="AF8" s="35"/>
      <c r="AG8" s="35"/>
      <c r="AH8" s="35"/>
      <c r="AI8" s="35"/>
      <c r="AJ8" s="35"/>
      <c r="AK8" s="3"/>
      <c r="AL8" s="36">
        <f>データ!S6</f>
        <v>155762</v>
      </c>
      <c r="AM8" s="36"/>
      <c r="AN8" s="36"/>
      <c r="AO8" s="36"/>
      <c r="AP8" s="36"/>
      <c r="AQ8" s="36"/>
      <c r="AR8" s="36"/>
      <c r="AS8" s="36"/>
      <c r="AT8" s="37">
        <f>データ!T6</f>
        <v>100.26</v>
      </c>
      <c r="AU8" s="37"/>
      <c r="AV8" s="37"/>
      <c r="AW8" s="37"/>
      <c r="AX8" s="37"/>
      <c r="AY8" s="37"/>
      <c r="AZ8" s="37"/>
      <c r="BA8" s="37"/>
      <c r="BB8" s="37">
        <f>データ!U6</f>
        <v>1553.58</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0.51</v>
      </c>
      <c r="Q10" s="37"/>
      <c r="R10" s="37"/>
      <c r="S10" s="37"/>
      <c r="T10" s="37"/>
      <c r="U10" s="37"/>
      <c r="V10" s="37"/>
      <c r="W10" s="37">
        <f>データ!Q6</f>
        <v>100</v>
      </c>
      <c r="X10" s="37"/>
      <c r="Y10" s="37"/>
      <c r="Z10" s="37"/>
      <c r="AA10" s="37"/>
      <c r="AB10" s="37"/>
      <c r="AC10" s="37"/>
      <c r="AD10" s="36">
        <f>データ!R6</f>
        <v>3340</v>
      </c>
      <c r="AE10" s="36"/>
      <c r="AF10" s="36"/>
      <c r="AG10" s="36"/>
      <c r="AH10" s="36"/>
      <c r="AI10" s="36"/>
      <c r="AJ10" s="36"/>
      <c r="AK10" s="2"/>
      <c r="AL10" s="36">
        <f>データ!V6</f>
        <v>793</v>
      </c>
      <c r="AM10" s="36"/>
      <c r="AN10" s="36"/>
      <c r="AO10" s="36"/>
      <c r="AP10" s="36"/>
      <c r="AQ10" s="36"/>
      <c r="AR10" s="36"/>
      <c r="AS10" s="36"/>
      <c r="AT10" s="37">
        <f>データ!W6</f>
        <v>1.62</v>
      </c>
      <c r="AU10" s="37"/>
      <c r="AV10" s="37"/>
      <c r="AW10" s="37"/>
      <c r="AX10" s="37"/>
      <c r="AY10" s="37"/>
      <c r="AZ10" s="37"/>
      <c r="BA10" s="37"/>
      <c r="BB10" s="37">
        <f>データ!X6</f>
        <v>489.51</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118</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117</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119</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44</v>
      </c>
      <c r="N86" s="12" t="s">
        <v>44</v>
      </c>
      <c r="O86" s="12" t="str">
        <f>データ!EO6</f>
        <v>【0.02】</v>
      </c>
    </row>
  </sheetData>
  <sheetProtection algorithmName="SHA-512" hashValue="DhMlSjj2+m5WYcLz/CB8SLNhZJ1zr9OJ2GaBK3M2MXksR+WT61leWv/twkN274D7hr2B0/j76h4mJvOKdrRbfg==" saltValue="VVuU2nLrcZYGpI4yLeV6V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82210</v>
      </c>
      <c r="D6" s="19">
        <f t="shared" si="3"/>
        <v>47</v>
      </c>
      <c r="E6" s="19">
        <f t="shared" si="3"/>
        <v>17</v>
      </c>
      <c r="F6" s="19">
        <f t="shared" si="3"/>
        <v>5</v>
      </c>
      <c r="G6" s="19">
        <f t="shared" si="3"/>
        <v>0</v>
      </c>
      <c r="H6" s="19" t="str">
        <f t="shared" si="3"/>
        <v>茨城県　ひたちなか市</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0.51</v>
      </c>
      <c r="Q6" s="20">
        <f t="shared" si="3"/>
        <v>100</v>
      </c>
      <c r="R6" s="20">
        <f t="shared" si="3"/>
        <v>3340</v>
      </c>
      <c r="S6" s="20">
        <f t="shared" si="3"/>
        <v>155762</v>
      </c>
      <c r="T6" s="20">
        <f t="shared" si="3"/>
        <v>100.26</v>
      </c>
      <c r="U6" s="20">
        <f t="shared" si="3"/>
        <v>1553.58</v>
      </c>
      <c r="V6" s="20">
        <f t="shared" si="3"/>
        <v>793</v>
      </c>
      <c r="W6" s="20">
        <f t="shared" si="3"/>
        <v>1.62</v>
      </c>
      <c r="X6" s="20">
        <f t="shared" si="3"/>
        <v>489.51</v>
      </c>
      <c r="Y6" s="21">
        <f>IF(Y7="",NA(),Y7)</f>
        <v>100.44</v>
      </c>
      <c r="Z6" s="21">
        <f t="shared" ref="Z6:AH6" si="4">IF(Z7="",NA(),Z7)</f>
        <v>103.09</v>
      </c>
      <c r="AA6" s="21">
        <f t="shared" si="4"/>
        <v>89.6</v>
      </c>
      <c r="AB6" s="21">
        <f t="shared" si="4"/>
        <v>101.8</v>
      </c>
      <c r="AC6" s="21">
        <f t="shared" si="4"/>
        <v>82.26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826.83</v>
      </c>
      <c r="BL6" s="21">
        <f t="shared" si="7"/>
        <v>867.83</v>
      </c>
      <c r="BM6" s="21">
        <f t="shared" si="7"/>
        <v>778.81</v>
      </c>
      <c r="BN6" s="21">
        <f t="shared" si="7"/>
        <v>718.49</v>
      </c>
      <c r="BO6" s="21">
        <f t="shared" si="7"/>
        <v>743.31</v>
      </c>
      <c r="BP6" s="20" t="str">
        <f>IF(BP7="","",IF(BP7="-","【-】","【"&amp;SUBSTITUTE(TEXT(BP7,"#,##0.00"),"-","△")&amp;"】"))</f>
        <v>【785.10】</v>
      </c>
      <c r="BQ6" s="21">
        <f>IF(BQ7="",NA(),BQ7)</f>
        <v>55.23</v>
      </c>
      <c r="BR6" s="21">
        <f t="shared" ref="BR6:BZ6" si="8">IF(BR7="",NA(),BR7)</f>
        <v>86.17</v>
      </c>
      <c r="BS6" s="21">
        <f t="shared" si="8"/>
        <v>56.23</v>
      </c>
      <c r="BT6" s="21">
        <f t="shared" si="8"/>
        <v>77.680000000000007</v>
      </c>
      <c r="BU6" s="21">
        <f t="shared" si="8"/>
        <v>34.44</v>
      </c>
      <c r="BV6" s="21">
        <f t="shared" si="8"/>
        <v>57.31</v>
      </c>
      <c r="BW6" s="21">
        <f t="shared" si="8"/>
        <v>57.08</v>
      </c>
      <c r="BX6" s="21">
        <f t="shared" si="8"/>
        <v>67.23</v>
      </c>
      <c r="BY6" s="21">
        <f t="shared" si="8"/>
        <v>61.82</v>
      </c>
      <c r="BZ6" s="21">
        <f t="shared" si="8"/>
        <v>61.15</v>
      </c>
      <c r="CA6" s="20" t="str">
        <f>IF(CA7="","",IF(CA7="-","【-】","【"&amp;SUBSTITUTE(TEXT(CA7,"#,##0.00"),"-","△")&amp;"】"))</f>
        <v>【56.93】</v>
      </c>
      <c r="CB6" s="21">
        <f>IF(CB7="",NA(),CB7)</f>
        <v>235.99</v>
      </c>
      <c r="CC6" s="21">
        <f t="shared" ref="CC6:CK6" si="9">IF(CC7="",NA(),CC7)</f>
        <v>159.36000000000001</v>
      </c>
      <c r="CD6" s="21">
        <f t="shared" si="9"/>
        <v>230.73</v>
      </c>
      <c r="CE6" s="21">
        <f t="shared" si="9"/>
        <v>172.66</v>
      </c>
      <c r="CF6" s="21">
        <f t="shared" si="9"/>
        <v>352.91</v>
      </c>
      <c r="CG6" s="21">
        <f t="shared" si="9"/>
        <v>273.52</v>
      </c>
      <c r="CH6" s="21">
        <f t="shared" si="9"/>
        <v>274.99</v>
      </c>
      <c r="CI6" s="21">
        <f t="shared" si="9"/>
        <v>228.21</v>
      </c>
      <c r="CJ6" s="21">
        <f t="shared" si="9"/>
        <v>246.9</v>
      </c>
      <c r="CK6" s="21">
        <f t="shared" si="9"/>
        <v>250.43</v>
      </c>
      <c r="CL6" s="20" t="str">
        <f>IF(CL7="","",IF(CL7="-","【-】","【"&amp;SUBSTITUTE(TEXT(CL7,"#,##0.00"),"-","△")&amp;"】"))</f>
        <v>【271.15】</v>
      </c>
      <c r="CM6" s="21">
        <f>IF(CM7="",NA(),CM7)</f>
        <v>74.239999999999995</v>
      </c>
      <c r="CN6" s="21">
        <f t="shared" ref="CN6:CV6" si="10">IF(CN7="",NA(),CN7)</f>
        <v>74.239999999999995</v>
      </c>
      <c r="CO6" s="21">
        <f t="shared" si="10"/>
        <v>75.930000000000007</v>
      </c>
      <c r="CP6" s="21">
        <f t="shared" si="10"/>
        <v>73.56</v>
      </c>
      <c r="CQ6" s="21">
        <f t="shared" si="10"/>
        <v>74.58</v>
      </c>
      <c r="CR6" s="21">
        <f t="shared" si="10"/>
        <v>50.14</v>
      </c>
      <c r="CS6" s="21">
        <f t="shared" si="10"/>
        <v>54.83</v>
      </c>
      <c r="CT6" s="21">
        <f t="shared" si="10"/>
        <v>54.54</v>
      </c>
      <c r="CU6" s="21">
        <f t="shared" si="10"/>
        <v>52.9</v>
      </c>
      <c r="CV6" s="21">
        <f t="shared" si="10"/>
        <v>52.63</v>
      </c>
      <c r="CW6" s="20" t="str">
        <f>IF(CW7="","",IF(CW7="-","【-】","【"&amp;SUBSTITUTE(TEXT(CW7,"#,##0.00"),"-","△")&amp;"】"))</f>
        <v>【49.87】</v>
      </c>
      <c r="CX6" s="21">
        <f>IF(CX7="",NA(),CX7)</f>
        <v>95.53</v>
      </c>
      <c r="CY6" s="21">
        <f t="shared" ref="CY6:DG6" si="11">IF(CY7="",NA(),CY7)</f>
        <v>95.57</v>
      </c>
      <c r="CZ6" s="21">
        <f t="shared" si="11"/>
        <v>95.49</v>
      </c>
      <c r="DA6" s="21">
        <f t="shared" si="11"/>
        <v>95.97</v>
      </c>
      <c r="DB6" s="21">
        <f t="shared" si="11"/>
        <v>96.47</v>
      </c>
      <c r="DC6" s="21">
        <f t="shared" si="11"/>
        <v>84.98</v>
      </c>
      <c r="DD6" s="21">
        <f t="shared" si="11"/>
        <v>84.7</v>
      </c>
      <c r="DE6" s="21">
        <f t="shared" si="11"/>
        <v>90.3</v>
      </c>
      <c r="DF6" s="21">
        <f t="shared" si="11"/>
        <v>90.3</v>
      </c>
      <c r="DG6" s="21">
        <f t="shared" si="11"/>
        <v>90.32</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0.01</v>
      </c>
      <c r="EM6" s="21">
        <f t="shared" si="14"/>
        <v>0.01</v>
      </c>
      <c r="EN6" s="21">
        <f t="shared" si="14"/>
        <v>0.02</v>
      </c>
      <c r="EO6" s="20" t="str">
        <f>IF(EO7="","",IF(EO7="-","【-】","【"&amp;SUBSTITUTE(TEXT(EO7,"#,##0.00"),"-","△")&amp;"】"))</f>
        <v>【0.02】</v>
      </c>
    </row>
    <row r="7" spans="1:145" s="22" customFormat="1" x14ac:dyDescent="0.15">
      <c r="A7" s="14"/>
      <c r="B7" s="23">
        <v>2023</v>
      </c>
      <c r="C7" s="23">
        <v>82210</v>
      </c>
      <c r="D7" s="23">
        <v>47</v>
      </c>
      <c r="E7" s="23">
        <v>17</v>
      </c>
      <c r="F7" s="23">
        <v>5</v>
      </c>
      <c r="G7" s="23">
        <v>0</v>
      </c>
      <c r="H7" s="23" t="s">
        <v>98</v>
      </c>
      <c r="I7" s="23" t="s">
        <v>99</v>
      </c>
      <c r="J7" s="23" t="s">
        <v>100</v>
      </c>
      <c r="K7" s="23" t="s">
        <v>101</v>
      </c>
      <c r="L7" s="23" t="s">
        <v>102</v>
      </c>
      <c r="M7" s="23" t="s">
        <v>103</v>
      </c>
      <c r="N7" s="24" t="s">
        <v>104</v>
      </c>
      <c r="O7" s="24" t="s">
        <v>105</v>
      </c>
      <c r="P7" s="24">
        <v>0.51</v>
      </c>
      <c r="Q7" s="24">
        <v>100</v>
      </c>
      <c r="R7" s="24">
        <v>3340</v>
      </c>
      <c r="S7" s="24">
        <v>155762</v>
      </c>
      <c r="T7" s="24">
        <v>100.26</v>
      </c>
      <c r="U7" s="24">
        <v>1553.58</v>
      </c>
      <c r="V7" s="24">
        <v>793</v>
      </c>
      <c r="W7" s="24">
        <v>1.62</v>
      </c>
      <c r="X7" s="24">
        <v>489.51</v>
      </c>
      <c r="Y7" s="24">
        <v>100.44</v>
      </c>
      <c r="Z7" s="24">
        <v>103.09</v>
      </c>
      <c r="AA7" s="24">
        <v>89.6</v>
      </c>
      <c r="AB7" s="24">
        <v>101.8</v>
      </c>
      <c r="AC7" s="24">
        <v>82.26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826.83</v>
      </c>
      <c r="BL7" s="24">
        <v>867.83</v>
      </c>
      <c r="BM7" s="24">
        <v>778.81</v>
      </c>
      <c r="BN7" s="24">
        <v>718.49</v>
      </c>
      <c r="BO7" s="24">
        <v>743.31</v>
      </c>
      <c r="BP7" s="24">
        <v>785.1</v>
      </c>
      <c r="BQ7" s="24">
        <v>55.23</v>
      </c>
      <c r="BR7" s="24">
        <v>86.17</v>
      </c>
      <c r="BS7" s="24">
        <v>56.23</v>
      </c>
      <c r="BT7" s="24">
        <v>77.680000000000007</v>
      </c>
      <c r="BU7" s="24">
        <v>34.44</v>
      </c>
      <c r="BV7" s="24">
        <v>57.31</v>
      </c>
      <c r="BW7" s="24">
        <v>57.08</v>
      </c>
      <c r="BX7" s="24">
        <v>67.23</v>
      </c>
      <c r="BY7" s="24">
        <v>61.82</v>
      </c>
      <c r="BZ7" s="24">
        <v>61.15</v>
      </c>
      <c r="CA7" s="24">
        <v>56.93</v>
      </c>
      <c r="CB7" s="24">
        <v>235.99</v>
      </c>
      <c r="CC7" s="24">
        <v>159.36000000000001</v>
      </c>
      <c r="CD7" s="24">
        <v>230.73</v>
      </c>
      <c r="CE7" s="24">
        <v>172.66</v>
      </c>
      <c r="CF7" s="24">
        <v>352.91</v>
      </c>
      <c r="CG7" s="24">
        <v>273.52</v>
      </c>
      <c r="CH7" s="24">
        <v>274.99</v>
      </c>
      <c r="CI7" s="24">
        <v>228.21</v>
      </c>
      <c r="CJ7" s="24">
        <v>246.9</v>
      </c>
      <c r="CK7" s="24">
        <v>250.43</v>
      </c>
      <c r="CL7" s="24">
        <v>271.14999999999998</v>
      </c>
      <c r="CM7" s="24">
        <v>74.239999999999995</v>
      </c>
      <c r="CN7" s="24">
        <v>74.239999999999995</v>
      </c>
      <c r="CO7" s="24">
        <v>75.930000000000007</v>
      </c>
      <c r="CP7" s="24">
        <v>73.56</v>
      </c>
      <c r="CQ7" s="24">
        <v>74.58</v>
      </c>
      <c r="CR7" s="24">
        <v>50.14</v>
      </c>
      <c r="CS7" s="24">
        <v>54.83</v>
      </c>
      <c r="CT7" s="24">
        <v>54.54</v>
      </c>
      <c r="CU7" s="24">
        <v>52.9</v>
      </c>
      <c r="CV7" s="24">
        <v>52.63</v>
      </c>
      <c r="CW7" s="24">
        <v>49.87</v>
      </c>
      <c r="CX7" s="24">
        <v>95.53</v>
      </c>
      <c r="CY7" s="24">
        <v>95.57</v>
      </c>
      <c r="CZ7" s="24">
        <v>95.49</v>
      </c>
      <c r="DA7" s="24">
        <v>95.97</v>
      </c>
      <c r="DB7" s="24">
        <v>96.47</v>
      </c>
      <c r="DC7" s="24">
        <v>84.98</v>
      </c>
      <c r="DD7" s="24">
        <v>84.7</v>
      </c>
      <c r="DE7" s="24">
        <v>90.3</v>
      </c>
      <c r="DF7" s="24">
        <v>90.3</v>
      </c>
      <c r="DG7" s="24">
        <v>90.32</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0.01</v>
      </c>
      <c r="EM7" s="24">
        <v>0.01</v>
      </c>
      <c r="EN7" s="24">
        <v>0.02</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114</v>
      </c>
      <c r="E13" t="s">
        <v>115</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赤津　貴志</cp:lastModifiedBy>
  <cp:lastPrinted>2025-01-30T00:57:38Z</cp:lastPrinted>
  <dcterms:created xsi:type="dcterms:W3CDTF">2025-01-24T07:33:41Z</dcterms:created>
  <dcterms:modified xsi:type="dcterms:W3CDTF">2025-01-30T01:07:55Z</dcterms:modified>
  <cp:category/>
</cp:coreProperties>
</file>