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yWTbMyq2rMyM3SX7O16UWz+PFd5zvtGZ50/oVODQAcndkVksW/t3IS5kHyKWCno2RT1+5H+506pf3kVLdmdHTA==" workbookSaltValue="I7cd4PAMDMW+PqPdlLpLMQ=="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AT10" i="4"/>
  <c r="AL10" i="4"/>
  <c r="AD10" i="4"/>
  <c r="W10" i="4"/>
  <c r="P10" i="4"/>
  <c r="BB8" i="4"/>
  <c r="AT8" i="4"/>
  <c r="AL8" i="4"/>
  <c r="AD8" i="4"/>
  <c r="W8" i="4"/>
  <c r="P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<sst xmlns="http://schemas.openxmlformats.org/spreadsheetml/2006/main" count="257" uniqueCount="116">
  <si>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</si>
  <si>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</si>
  <si>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</si>
  <si>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</si>
  <si>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</si>
  <si>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</si>
  <si>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</si>
  <si>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</si>
  <si>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</si>
  <si>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</si>
  <si>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</si>
  <si>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</si>
  <si>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</si>
  <si>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</si>
  <si>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</si>
  <si>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</si>
  <si>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</si>
  <si>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</si>
  <si>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</si>
  <si>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</si>
  <si>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</si>
  <si>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</si>
  <si>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</si>
  <si>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</si>
  <si>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</si>
  <si>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</si>
  <si>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</si>
  <si>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</si>
  <si>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</si>
  <si>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</si>
  <si>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</si>
  <si>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</si>
  <si>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</si>
  <si>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</si>
  <si>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</si>
  <si>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</si>
  <si>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</si>
  <si>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</si>
  <si>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</si>
  <si>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</si>
  <si>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</si>
  <si>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</si>
  <si>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</si>
  <si>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</si>
  <si>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</si>
  <si>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</si>
  <si>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</si>
  <si>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</si>
  <si>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</si>
  <si>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</si>
  <si>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</si>
  <si>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</si>
  <si>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</si>
  <si>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</si>
  <si>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</si>
  <si>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</si>
  <si>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</si>
  <si>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</si>
  <si>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</si>
  <si>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</si>
  <si>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</si>
  <si>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</si>
  <si>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</si>
  <si>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</si>
  <si>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</si>
  <si>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</si>
  <si>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</si>
  <si>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</si>
  <si>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</si>
  <si>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</si>
  <si>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</si>
  <si>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</si>
  <si>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</si>
  <si>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</si>
  <si>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</si>
  <si>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</si>
  <si>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</si>
  <si>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</si>
  <si>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</si>
  <si>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</si>
  <si>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</si>
  <si>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</si>
  <si>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</si>
  <si>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</si>
  <si>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</si>
  <si>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</si>
  <si>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</si>
  <si>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</si>
  <si>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</si>
  <si>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</si>
  <si>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</si>
  <si>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</si>
  <si>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</si>
  <si>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</si>
  <si>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</si>
  <si>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</si>
  <si>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潮来市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</si>
  <si>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</si>
  <si>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</si>
  <si>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</si>
  <si>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</si>
  <si>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</si>
  <si>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</si>
  <si>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</si>
  <si>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</si>
  <si>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</si>
  <si>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</si>
  <si>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</si>
  <si>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</si>
  <si>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</si>
  <si>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</si>
  <si>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</si>
  <si>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</si>
  <si>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下水道施設は、昭和52年(1977年)に供用開始し、管渠施設の法定耐用年数である50年を控えているため、適切な維持管理を進めていく必要がある。令和2年度に策定した、ストックマネジメント計画に基づき、今後も施設の点検を行い、必要な改築、更新を進めていく。令和5年度から令和7年度の継続事業として延方中継ポンプ場改築工事を実施している。
【有形固定資産原価償却率】
　類似団体と比較して低い数値となっているが年々増加している。ストックマネジメント計画に基づき、必要な改築、更新を進めていく。</t>
    <rPh sb="1" eb="3">
      <t>トウシ</t>
    </rPh>
    <rPh sb="4" eb="7">
      <t>ゲスイドウ</t>
    </rPh>
    <rPh sb="7" eb="9">
      <t>シセツ</t>
    </rPh>
    <rPh sb="11" eb="13">
      <t>ショウワ</t>
    </rPh>
    <rPh sb="15" eb="16">
      <t>ネン</t>
    </rPh>
    <rPh sb="21" eb="22">
      <t>ネン</t>
    </rPh>
    <rPh sb="24" eb="28">
      <t>キョウヨウカイシ</t>
    </rPh>
    <rPh sb="30" eb="34">
      <t>カンキョシセツ</t>
    </rPh>
    <rPh sb="35" eb="41">
      <t>ホウテイタイヨウネンスウ</t>
    </rPh>
    <rPh sb="46" eb="47">
      <t>ネン</t>
    </rPh>
    <rPh sb="48" eb="49">
      <t>ヒカ</t>
    </rPh>
    <rPh sb="56" eb="58">
      <t>テキセツ</t>
    </rPh>
    <rPh sb="59" eb="63">
      <t>イジカンリ</t>
    </rPh>
    <rPh sb="64" eb="65">
      <t>スス</t>
    </rPh>
    <rPh sb="69" eb="71">
      <t>ヒツヨウ</t>
    </rPh>
    <rPh sb="75" eb="77">
      <t>レイワ</t>
    </rPh>
    <rPh sb="78" eb="80">
      <t>ネンド</t>
    </rPh>
    <rPh sb="81" eb="83">
      <t>サクテイ</t>
    </rPh>
    <rPh sb="96" eb="98">
      <t>ケイカク</t>
    </rPh>
    <rPh sb="99" eb="100">
      <t>モト</t>
    </rPh>
    <rPh sb="103" eb="105">
      <t>コンゴ</t>
    </rPh>
    <rPh sb="106" eb="108">
      <t>シセツ</t>
    </rPh>
    <rPh sb="109" eb="111">
      <t>テンケン</t>
    </rPh>
    <rPh sb="112" eb="113">
      <t>オコナ</t>
    </rPh>
    <rPh sb="115" eb="117">
      <t>ヒツヨウ</t>
    </rPh>
    <rPh sb="118" eb="120">
      <t>カイチク</t>
    </rPh>
    <rPh sb="121" eb="123">
      <t>コウシン</t>
    </rPh>
    <rPh sb="124" eb="125">
      <t>スス</t>
    </rPh>
    <rPh sb="130" eb="132">
      <t>レイワ</t>
    </rPh>
    <rPh sb="133" eb="135">
      <t>ネンド</t>
    </rPh>
    <rPh sb="137" eb="139">
      <t>レイワ</t>
    </rPh>
    <rPh sb="140" eb="142">
      <t>ネンド</t>
    </rPh>
    <rPh sb="143" eb="147">
      <t>ケイゾクジギョウ</t>
    </rPh>
    <rPh sb="150" eb="154">
      <t>ノブカタチュウケイ</t>
    </rPh>
    <rPh sb="157" eb="162">
      <t>ジョウカイチクコウジ</t>
    </rPh>
    <rPh sb="163" eb="165">
      <t>ジッシ</t>
    </rPh>
    <rPh sb="173" eb="184">
      <t>ユウケイコテイシサンゲンカショウキャクリツ</t>
    </rPh>
    <rPh sb="187" eb="191">
      <t>ルイジダンタイ</t>
    </rPh>
    <rPh sb="192" eb="194">
      <t>ヒカク</t>
    </rPh>
    <rPh sb="196" eb="197">
      <t>ヒク</t>
    </rPh>
    <rPh sb="198" eb="200">
      <t>スウチ</t>
    </rPh>
    <rPh sb="207" eb="209">
      <t>ネンネン</t>
    </rPh>
    <rPh sb="209" eb="211">
      <t>ゾウカ</t>
    </rPh>
    <rPh sb="226" eb="228">
      <t>ケイカク</t>
    </rPh>
    <rPh sb="229" eb="230">
      <t>モト</t>
    </rPh>
    <rPh sb="233" eb="235">
      <t>ヒツヨウ</t>
    </rPh>
    <rPh sb="236" eb="238">
      <t>カイチク</t>
    </rPh>
    <rPh sb="239" eb="241">
      <t>コウシン</t>
    </rPh>
    <rPh sb="242" eb="243">
      <t>スス</t>
    </rPh>
    <phoneticPr fontId="4"/>
  </si>
  <si>
    <t>　経営関係は経常収支比率や経費回収率などを昨年度と比較して向上させることができた。引き続き、水洗化率向上による使用料の増収に努め、一般会計からの繰入金の削減を図る。また、汚水処理に関する分析・検討を進め、さらなる経費回収率向上や汚水処理原価の削減に努める。
　老朽化の問題については、ストックマネジメント計画に基づき、必要な改築・更新を進めていくとともに年度間の事業費の平準化を図る。</t>
    <rPh sb="1" eb="3">
      <t>ケイエイ</t>
    </rPh>
    <rPh sb="3" eb="5">
      <t>カンケイ</t>
    </rPh>
    <rPh sb="6" eb="12">
      <t>ケイジョウシュウシヒリツ</t>
    </rPh>
    <rPh sb="13" eb="18">
      <t>ケイヒカイシュウリツ</t>
    </rPh>
    <rPh sb="21" eb="24">
      <t>サクネンド</t>
    </rPh>
    <rPh sb="25" eb="27">
      <t>ヒカク</t>
    </rPh>
    <rPh sb="29" eb="31">
      <t>コウジョウ</t>
    </rPh>
    <rPh sb="41" eb="42">
      <t>ヒ</t>
    </rPh>
    <rPh sb="43" eb="44">
      <t>ツヅ</t>
    </rPh>
    <rPh sb="46" eb="49">
      <t>スイセンカ</t>
    </rPh>
    <rPh sb="49" eb="50">
      <t>リツ</t>
    </rPh>
    <rPh sb="50" eb="52">
      <t>コウジョウ</t>
    </rPh>
    <rPh sb="55" eb="58">
      <t>シヨウリョウ</t>
    </rPh>
    <rPh sb="59" eb="61">
      <t>ゾウシュウ</t>
    </rPh>
    <rPh sb="62" eb="63">
      <t>ツト</t>
    </rPh>
    <rPh sb="65" eb="69">
      <t>イッパンカイケイ</t>
    </rPh>
    <rPh sb="72" eb="75">
      <t>クリイレキン</t>
    </rPh>
    <rPh sb="76" eb="78">
      <t>サクゲン</t>
    </rPh>
    <rPh sb="79" eb="80">
      <t>ハカ</t>
    </rPh>
    <rPh sb="85" eb="89">
      <t>オスイショリ</t>
    </rPh>
    <rPh sb="90" eb="91">
      <t>カン</t>
    </rPh>
    <rPh sb="93" eb="95">
      <t>ブンセキ</t>
    </rPh>
    <rPh sb="96" eb="98">
      <t>ケントウ</t>
    </rPh>
    <rPh sb="99" eb="100">
      <t>スス</t>
    </rPh>
    <rPh sb="106" eb="111">
      <t>ケイヒカイシュウリツ</t>
    </rPh>
    <rPh sb="111" eb="113">
      <t>コウジョウ</t>
    </rPh>
    <rPh sb="114" eb="118">
      <t>オスイショリ</t>
    </rPh>
    <rPh sb="118" eb="120">
      <t>ゲンカ</t>
    </rPh>
    <rPh sb="121" eb="123">
      <t>サクゲン</t>
    </rPh>
    <rPh sb="124" eb="125">
      <t>ツト</t>
    </rPh>
    <rPh sb="131" eb="134">
      <t>ロウキュウカ</t>
    </rPh>
    <rPh sb="135" eb="137">
      <t>モンダイ</t>
    </rPh>
    <rPh sb="153" eb="155">
      <t>ケイカク</t>
    </rPh>
    <rPh sb="156" eb="157">
      <t>モト</t>
    </rPh>
    <rPh sb="160" eb="162">
      <t>ヒツヨウ</t>
    </rPh>
    <rPh sb="163" eb="165">
      <t>カイチク</t>
    </rPh>
    <rPh sb="166" eb="168">
      <t>コウシン</t>
    </rPh>
    <rPh sb="169" eb="170">
      <t>スス</t>
    </rPh>
    <rPh sb="178" eb="181">
      <t>ネンドカン</t>
    </rPh>
    <rPh sb="182" eb="185">
      <t>ジギョウヒ</t>
    </rPh>
    <rPh sb="186" eb="189">
      <t>ヘイジュンカ</t>
    </rPh>
    <rPh sb="190" eb="191">
      <t>ハカ</t>
    </rPh>
    <phoneticPr fontId="4"/>
  </si>
  <si>
    <t xml:space="preserve">【はじめに】
　潮来市では、令和2年度より地方公営企業法の財務規定を適用し、事業を運営している。このため、左記に掲げる各指標については、令和2年度からの比較となる。そのうえで、下記の通り分析する。
【経常収支比率】
　100％を超えており、類似団体平均値とほぼ同水準となっている。しかし、汚水処理に要する経費を下水道使用料だけでは賄い切れておらず、一般会計からの繰入金で補填している状況にある。今後も、接続率向上による下水道使用料収入の増加に取り組み、適正な使用料収入の確保に努める。
【企業債残高対事業規模比率】
　類似団体と比較すると低い値ではあるが、企業債残高のうち一般会計繰入金で多くを補填している状況である。
【経費回収率】
　昨年度と比較すると改善できているが100％には達していない。引き続き、接続率向上による使用料収入等の確保、汚水処理費の削減に努める。
【汚水処理原価】
　前々年度から2年連続で低減させることができているが、依然として類似団体と比較して高い水準である。引き続き、維持管理費の削減等経費の精査、接続率向上による有収水量増加に努める。
【水洗化率】
　昨年度よりわずかに増加し、類似団体とほぼ同水準となっている。引き続き、戸別訪問やダイレクトメールの送付を行い、接続率の向上に努める。
</t>
    <rPh sb="8" eb="11">
      <t>イタコシ</t>
    </rPh>
    <rPh sb="14" eb="16">
      <t>レイワ</t>
    </rPh>
    <rPh sb="17" eb="19">
      <t>ネンド</t>
    </rPh>
    <rPh sb="100" eb="102">
      <t>ケイジョウ</t>
    </rPh>
    <rPh sb="102" eb="106">
      <t>シュウシヒリツ</t>
    </rPh>
    <rPh sb="114" eb="115">
      <t>コ</t>
    </rPh>
    <rPh sb="120" eb="122">
      <t>ルイジ</t>
    </rPh>
    <rPh sb="122" eb="124">
      <t>ダンタイ</t>
    </rPh>
    <rPh sb="124" eb="127">
      <t>ヘイキンチ</t>
    </rPh>
    <rPh sb="130" eb="133">
      <t>ドウスイジュン</t>
    </rPh>
    <rPh sb="144" eb="148">
      <t>オスイショリ</t>
    </rPh>
    <rPh sb="149" eb="150">
      <t>ヨウ</t>
    </rPh>
    <rPh sb="152" eb="154">
      <t>ケイヒ</t>
    </rPh>
    <rPh sb="155" eb="161">
      <t>ゲスイドウシヨウリョウ</t>
    </rPh>
    <rPh sb="165" eb="166">
      <t>マカナ</t>
    </rPh>
    <rPh sb="167" eb="168">
      <t>キ</t>
    </rPh>
    <rPh sb="174" eb="178">
      <t>イッパンカイケイ</t>
    </rPh>
    <rPh sb="181" eb="184">
      <t>クリイレキン</t>
    </rPh>
    <rPh sb="185" eb="187">
      <t>ホテン</t>
    </rPh>
    <rPh sb="191" eb="193">
      <t>ジョウキョウ</t>
    </rPh>
    <rPh sb="197" eb="199">
      <t>コンゴ</t>
    </rPh>
    <rPh sb="201" eb="204">
      <t>セツゾクリツ</t>
    </rPh>
    <rPh sb="204" eb="206">
      <t>コウジョウ</t>
    </rPh>
    <rPh sb="209" eb="212">
      <t>ゲスイドウ</t>
    </rPh>
    <rPh sb="212" eb="215">
      <t>シヨウリョウ</t>
    </rPh>
    <rPh sb="215" eb="217">
      <t>シュウニュウ</t>
    </rPh>
    <rPh sb="218" eb="220">
      <t>ゾウカ</t>
    </rPh>
    <rPh sb="221" eb="222">
      <t>ト</t>
    </rPh>
    <rPh sb="223" eb="224">
      <t>ク</t>
    </rPh>
    <rPh sb="226" eb="228">
      <t>テキセイ</t>
    </rPh>
    <rPh sb="229" eb="234">
      <t>シヨウリョウシュウニュウ</t>
    </rPh>
    <rPh sb="235" eb="237">
      <t>カクホ</t>
    </rPh>
    <rPh sb="238" eb="239">
      <t>ツト</t>
    </rPh>
    <rPh sb="244" eb="247">
      <t>キギョウサイ</t>
    </rPh>
    <rPh sb="247" eb="249">
      <t>ザンダカ</t>
    </rPh>
    <rPh sb="249" eb="250">
      <t>タイ</t>
    </rPh>
    <rPh sb="250" eb="252">
      <t>ジギョウ</t>
    </rPh>
    <rPh sb="252" eb="254">
      <t>キボ</t>
    </rPh>
    <rPh sb="254" eb="256">
      <t>ヒリツ</t>
    </rPh>
    <rPh sb="259" eb="263">
      <t>ルイジダンタイ</t>
    </rPh>
    <rPh sb="264" eb="266">
      <t>ヒカク</t>
    </rPh>
    <rPh sb="269" eb="270">
      <t>ヒク</t>
    </rPh>
    <rPh sb="271" eb="272">
      <t>アタイ</t>
    </rPh>
    <rPh sb="278" eb="280">
      <t>キギョウ</t>
    </rPh>
    <rPh sb="280" eb="281">
      <t>サイ</t>
    </rPh>
    <rPh sb="281" eb="283">
      <t>ザンダカ</t>
    </rPh>
    <rPh sb="286" eb="293">
      <t>イッパンカイケイクリイレキン</t>
    </rPh>
    <rPh sb="294" eb="295">
      <t>オオ</t>
    </rPh>
    <rPh sb="297" eb="299">
      <t>ホテン</t>
    </rPh>
    <rPh sb="303" eb="305">
      <t>ジョウキョウ</t>
    </rPh>
    <rPh sb="311" eb="313">
      <t>ケイヒ</t>
    </rPh>
    <rPh sb="313" eb="316">
      <t>カイシュウリツ</t>
    </rPh>
    <rPh sb="319" eb="322">
      <t>サクネンド</t>
    </rPh>
    <rPh sb="323" eb="325">
      <t>ヒカク</t>
    </rPh>
    <rPh sb="328" eb="330">
      <t>カイゼン</t>
    </rPh>
    <rPh sb="342" eb="343">
      <t>タッ</t>
    </rPh>
    <rPh sb="349" eb="350">
      <t>ヒ</t>
    </rPh>
    <rPh sb="351" eb="352">
      <t>ツヅ</t>
    </rPh>
    <rPh sb="354" eb="357">
      <t>セツゾクリツ</t>
    </rPh>
    <rPh sb="357" eb="359">
      <t>コウジョウ</t>
    </rPh>
    <rPh sb="365" eb="367">
      <t>シュウニュウ</t>
    </rPh>
    <rPh sb="367" eb="368">
      <t>トウ</t>
    </rPh>
    <rPh sb="369" eb="371">
      <t>カクホ</t>
    </rPh>
    <rPh sb="372" eb="377">
      <t>オスイショリヒ</t>
    </rPh>
    <rPh sb="378" eb="380">
      <t>サクゲン</t>
    </rPh>
    <rPh sb="381" eb="382">
      <t>ツト</t>
    </rPh>
    <rPh sb="387" eb="393">
      <t>オスイショリゲンカ</t>
    </rPh>
    <rPh sb="396" eb="400">
      <t>ゼンゼンネンド</t>
    </rPh>
    <rPh sb="403" eb="404">
      <t>ネン</t>
    </rPh>
    <rPh sb="404" eb="406">
      <t>レンゾク</t>
    </rPh>
    <rPh sb="407" eb="409">
      <t>テイゲン</t>
    </rPh>
    <rPh sb="422" eb="424">
      <t>イゼン</t>
    </rPh>
    <rPh sb="427" eb="431">
      <t>ルイジダンタイ</t>
    </rPh>
    <rPh sb="432" eb="434">
      <t>ヒカク</t>
    </rPh>
    <rPh sb="436" eb="437">
      <t>タカ</t>
    </rPh>
    <rPh sb="438" eb="440">
      <t>スイジュン</t>
    </rPh>
    <rPh sb="444" eb="445">
      <t>ヒ</t>
    </rPh>
    <rPh sb="446" eb="447">
      <t>ツヅ</t>
    </rPh>
    <rPh sb="449" eb="454">
      <t>イジカンリヒ</t>
    </rPh>
    <rPh sb="455" eb="458">
      <t>サクゲントウ</t>
    </rPh>
    <rPh sb="458" eb="460">
      <t>ケイヒ</t>
    </rPh>
    <rPh sb="461" eb="463">
      <t>セイサ</t>
    </rPh>
    <rPh sb="464" eb="467">
      <t>セツゾクリツ</t>
    </rPh>
    <rPh sb="467" eb="469">
      <t>コウジョウ</t>
    </rPh>
    <rPh sb="472" eb="476">
      <t>ユウシュウスイリョウ</t>
    </rPh>
    <rPh sb="476" eb="478">
      <t>ゾウカ</t>
    </rPh>
    <rPh sb="479" eb="480">
      <t>ツト</t>
    </rPh>
    <rPh sb="485" eb="489">
      <t>スイセンカリツ</t>
    </rPh>
    <rPh sb="492" eb="495">
      <t>サクネンド</t>
    </rPh>
    <rPh sb="501" eb="503">
      <t>ゾウカ</t>
    </rPh>
    <rPh sb="505" eb="509">
      <t>ルイジダンタイ</t>
    </rPh>
    <rPh sb="512" eb="515">
      <t>ドウスイジュン</t>
    </rPh>
    <rPh sb="522" eb="523">
      <t>ヒ</t>
    </rPh>
    <rPh sb="524" eb="525">
      <t>ツヅ</t>
    </rPh>
    <rPh sb="527" eb="531">
      <t>コベツホウモン</t>
    </rPh>
    <rPh sb="541" eb="543">
      <t>ソウフ</t>
    </rPh>
    <rPh sb="544" eb="545">
      <t>オコナ</t>
    </rPh>
    <rPh sb="547" eb="550">
      <t>セツゾクリツ</t>
    </rPh>
    <rPh sb="551" eb="553">
      <t>コウジョウ</t>
    </rPh>
    <rPh sb="554" eb="55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</si>
</sst>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06-4918-B822-C4E1184A97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0.06</c:v>
                </c:pt>
              </c:numCache>
            </c:numRef>
          </c:val>
          <c:smooth val="0"/>
          <c:extLst>
            <c:ext xmlns:c16="http://schemas.microsoft.com/office/drawing/2014/chart" uri="{C3380CC4-5D6E-409C-BE32-E72D297353CC}">
              <c16:uniqueId val="{00000001-B006-4918-B822-C4E1184A97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D-4115-B6F2-97BAC57426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55.04</c:v>
                </c:pt>
              </c:numCache>
            </c:numRef>
          </c:val>
          <c:smooth val="0"/>
          <c:extLst>
            <c:ext xmlns:c16="http://schemas.microsoft.com/office/drawing/2014/chart" uri="{C3380CC4-5D6E-409C-BE32-E72D297353CC}">
              <c16:uniqueId val="{00000001-F4DD-4115-B6F2-97BAC57426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89.38</c:v>
                </c:pt>
                <c:pt idx="2">
                  <c:v>89.85</c:v>
                </c:pt>
                <c:pt idx="3">
                  <c:v>89.14</c:v>
                </c:pt>
                <c:pt idx="4">
                  <c:v>89.25</c:v>
                </c:pt>
              </c:numCache>
            </c:numRef>
          </c:val>
          <c:extLst>
            <c:ext xmlns:c16="http://schemas.microsoft.com/office/drawing/2014/chart" uri="{C3380CC4-5D6E-409C-BE32-E72D297353CC}">
              <c16:uniqueId val="{00000000-AA2A-427E-9FE2-3F3BBF5A53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91.92</c:v>
                </c:pt>
              </c:numCache>
            </c:numRef>
          </c:val>
          <c:smooth val="0"/>
          <c:extLst>
            <c:ext xmlns:c16="http://schemas.microsoft.com/office/drawing/2014/chart" uri="{C3380CC4-5D6E-409C-BE32-E72D297353CC}">
              <c16:uniqueId val="{00000001-AA2A-427E-9FE2-3F3BBF5A53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106.44</c:v>
                </c:pt>
                <c:pt idx="2">
                  <c:v>101.02</c:v>
                </c:pt>
                <c:pt idx="3">
                  <c:v>103.34</c:v>
                </c:pt>
                <c:pt idx="4">
                  <c:v>103.63</c:v>
                </c:pt>
              </c:numCache>
            </c:numRef>
          </c:val>
          <c:extLst>
            <c:ext xmlns:c16="http://schemas.microsoft.com/office/drawing/2014/chart" uri="{C3380CC4-5D6E-409C-BE32-E72D297353CC}">
              <c16:uniqueId val="{00000000-3985-4F8B-BAA6-09A66D5FBA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106.8</c:v>
                </c:pt>
              </c:numCache>
            </c:numRef>
          </c:val>
          <c:smooth val="0"/>
          <c:extLst>
            <c:ext xmlns:c16="http://schemas.microsoft.com/office/drawing/2014/chart" uri="{C3380CC4-5D6E-409C-BE32-E72D297353CC}">
              <c16:uniqueId val="{00000001-3985-4F8B-BAA6-09A66D5FBA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3.59</c:v>
                </c:pt>
                <c:pt idx="2">
                  <c:v>6.71</c:v>
                </c:pt>
                <c:pt idx="3">
                  <c:v>9.8800000000000008</c:v>
                </c:pt>
                <c:pt idx="4">
                  <c:v>13</c:v>
                </c:pt>
              </c:numCache>
            </c:numRef>
          </c:val>
          <c:extLst>
            <c:ext xmlns:c16="http://schemas.microsoft.com/office/drawing/2014/chart" uri="{C3380CC4-5D6E-409C-BE32-E72D297353CC}">
              <c16:uniqueId val="{00000000-B252-4981-A31A-CEA7E80B76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31.14</c:v>
                </c:pt>
              </c:numCache>
            </c:numRef>
          </c:val>
          <c:smooth val="0"/>
          <c:extLst>
            <c:ext xmlns:c16="http://schemas.microsoft.com/office/drawing/2014/chart" uri="{C3380CC4-5D6E-409C-BE32-E72D297353CC}">
              <c16:uniqueId val="{00000001-B252-4981-A31A-CEA7E80B76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A99-4710-9D9F-9BEBE95591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0.76</c:v>
                </c:pt>
              </c:numCache>
            </c:numRef>
          </c:val>
          <c:smooth val="0"/>
          <c:extLst>
            <c:ext xmlns:c16="http://schemas.microsoft.com/office/drawing/2014/chart" uri="{C3380CC4-5D6E-409C-BE32-E72D297353CC}">
              <c16:uniqueId val="{00000001-6A99-4710-9D9F-9BEBE95591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8C-4BCB-AD3C-A4F491F927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26.89</c:v>
                </c:pt>
              </c:numCache>
            </c:numRef>
          </c:val>
          <c:smooth val="0"/>
          <c:extLst>
            <c:ext xmlns:c16="http://schemas.microsoft.com/office/drawing/2014/chart" uri="{C3380CC4-5D6E-409C-BE32-E72D297353CC}">
              <c16:uniqueId val="{00000001-E58C-4BCB-AD3C-A4F491F927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299.08</c:v>
                </c:pt>
                <c:pt idx="2">
                  <c:v>59.35</c:v>
                </c:pt>
                <c:pt idx="3">
                  <c:v>48.49</c:v>
                </c:pt>
                <c:pt idx="4">
                  <c:v>85.8</c:v>
                </c:pt>
              </c:numCache>
            </c:numRef>
          </c:val>
          <c:extLst>
            <c:ext xmlns:c16="http://schemas.microsoft.com/office/drawing/2014/chart" uri="{C3380CC4-5D6E-409C-BE32-E72D297353CC}">
              <c16:uniqueId val="{00000000-2989-44AA-B1E1-587C994AED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77.260000000000005</c:v>
                </c:pt>
              </c:numCache>
            </c:numRef>
          </c:val>
          <c:smooth val="0"/>
          <c:extLst>
            <c:ext xmlns:c16="http://schemas.microsoft.com/office/drawing/2014/chart" uri="{C3380CC4-5D6E-409C-BE32-E72D297353CC}">
              <c16:uniqueId val="{00000001-2989-44AA-B1E1-587C994AED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28.08</c:v>
                </c:pt>
                <c:pt idx="2">
                  <c:v>13.62</c:v>
                </c:pt>
                <c:pt idx="3">
                  <c:v>10.45</c:v>
                </c:pt>
                <c:pt idx="4">
                  <c:v>7.78</c:v>
                </c:pt>
              </c:numCache>
            </c:numRef>
          </c:val>
          <c:extLst>
            <c:ext xmlns:c16="http://schemas.microsoft.com/office/drawing/2014/chart" uri="{C3380CC4-5D6E-409C-BE32-E72D297353CC}">
              <c16:uniqueId val="{00000000-922A-4FB9-8CAA-B4A90F5973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730.84</c:v>
                </c:pt>
              </c:numCache>
            </c:numRef>
          </c:val>
          <c:smooth val="0"/>
          <c:extLst>
            <c:ext xmlns:c16="http://schemas.microsoft.com/office/drawing/2014/chart" uri="{C3380CC4-5D6E-409C-BE32-E72D297353CC}">
              <c16:uniqueId val="{00000001-922A-4FB9-8CAA-B4A90F5973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94.12</c:v>
                </c:pt>
                <c:pt idx="2">
                  <c:v>76.819999999999993</c:v>
                </c:pt>
                <c:pt idx="3">
                  <c:v>78.599999999999994</c:v>
                </c:pt>
                <c:pt idx="4">
                  <c:v>87.05</c:v>
                </c:pt>
              </c:numCache>
            </c:numRef>
          </c:val>
          <c:extLst>
            <c:ext xmlns:c16="http://schemas.microsoft.com/office/drawing/2014/chart" uri="{C3380CC4-5D6E-409C-BE32-E72D297353CC}">
              <c16:uniqueId val="{00000000-8322-4C2C-81CA-126386CE12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89.17</c:v>
                </c:pt>
              </c:numCache>
            </c:numRef>
          </c:val>
          <c:smooth val="0"/>
          <c:extLst>
            <c:ext xmlns:c16="http://schemas.microsoft.com/office/drawing/2014/chart" uri="{C3380CC4-5D6E-409C-BE32-E72D297353CC}">
              <c16:uniqueId val="{00000001-8322-4C2C-81CA-126386CE12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188.2</c:v>
                </c:pt>
                <c:pt idx="2">
                  <c:v>231.55</c:v>
                </c:pt>
                <c:pt idx="3">
                  <c:v>227.41</c:v>
                </c:pt>
                <c:pt idx="4">
                  <c:v>205.99</c:v>
                </c:pt>
              </c:numCache>
            </c:numRef>
          </c:val>
          <c:extLst>
            <c:ext xmlns:c16="http://schemas.microsoft.com/office/drawing/2014/chart" uri="{C3380CC4-5D6E-409C-BE32-E72D297353CC}">
              <c16:uniqueId val="{00000000-019E-43B2-AB1F-965A0D81C3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184.85</c:v>
                </c:pt>
              </c:numCache>
            </c:numRef>
          </c:val>
          <c:smooth val="0"/>
          <c:extLst>
            <c:ext xmlns:c16="http://schemas.microsoft.com/office/drawing/2014/chart" uri="{C3380CC4-5D6E-409C-BE32-E72D297353CC}">
              <c16:uniqueId val="{00000001-019E-43B2-AB1F-965A0D81C3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潮来市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Cd1</v>
      </c>
      <c r="X8" s="39"/>
      <c r="Y8" s="39"/>
      <c r="Z8" s="39"/>
      <c r="AA8" s="39"/>
      <c r="AB8" s="39"/>
      <c r="AC8" s="39"/>
      <c r="AD8" s="40" t="str">
        <f>データ!$M$6</f>
        <v>非設置</v>
      </c>
      <c r="AE8" s="40"/>
      <c r="AF8" s="40"/>
      <c r="AG8" s="40"/>
      <c r="AH8" s="40"/>
      <c r="AI8" s="40"/>
      <c r="AJ8" s="40"/>
      <c r="AK8" s="3"/>
      <c r="AL8" s="41">
        <f>データ!S6</f>
        <v>26555</v>
      </c>
      <c r="AM8" s="41"/>
      <c r="AN8" s="41"/>
      <c r="AO8" s="41"/>
      <c r="AP8" s="41"/>
      <c r="AQ8" s="41"/>
      <c r="AR8" s="41"/>
      <c r="AS8" s="41"/>
      <c r="AT8" s="34">
        <f>データ!T6</f>
        <v>71.400000000000006</v>
      </c>
      <c r="AU8" s="34"/>
      <c r="AV8" s="34"/>
      <c r="AW8" s="34"/>
      <c r="AX8" s="34"/>
      <c r="AY8" s="34"/>
      <c r="AZ8" s="34"/>
      <c r="BA8" s="34"/>
      <c r="BB8" s="34">
        <f>データ!U6</f>
        <v>371.92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60.53</v>
      </c>
      <c r="J10" s="34"/>
      <c r="K10" s="34"/>
      <c r="L10" s="34"/>
      <c r="M10" s="34"/>
      <c r="N10" s="34"/>
      <c r="O10" s="34"/>
      <c r="P10" s="34">
        <f>データ!P6</f>
        <v>75.83</v>
      </c>
      <c r="Q10" s="34"/>
      <c r="R10" s="34"/>
      <c r="S10" s="34"/>
      <c r="T10" s="34"/>
      <c r="U10" s="34"/>
      <c r="V10" s="34"/>
      <c r="W10" s="34">
        <f>データ!Q6</f>
        <v>93.42</v>
      </c>
      <c r="X10" s="34"/>
      <c r="Y10" s="34"/>
      <c r="Z10" s="34"/>
      <c r="AA10" s="34"/>
      <c r="AB10" s="34"/>
      <c r="AC10" s="34"/>
      <c r="AD10" s="41">
        <f>データ!R6</f>
        <v>3520</v>
      </c>
      <c r="AE10" s="41"/>
      <c r="AF10" s="41"/>
      <c r="AG10" s="41"/>
      <c r="AH10" s="41"/>
      <c r="AI10" s="41"/>
      <c r="AJ10" s="41"/>
      <c r="AK10" s="2"/>
      <c r="AL10" s="41">
        <f>データ!V6</f>
        <v>20019</v>
      </c>
      <c r="AM10" s="41"/>
      <c r="AN10" s="41"/>
      <c r="AO10" s="41"/>
      <c r="AP10" s="41"/>
      <c r="AQ10" s="41"/>
      <c r="AR10" s="41"/>
      <c r="AS10" s="41"/>
      <c r="AT10" s="34">
        <f>データ!W6</f>
        <v>8.1</v>
      </c>
      <c r="AU10" s="34"/>
      <c r="AV10" s="34"/>
      <c r="AW10" s="34"/>
      <c r="AX10" s="34"/>
      <c r="AY10" s="34"/>
      <c r="AZ10" s="34"/>
      <c r="BA10" s="34"/>
      <c r="BB10" s="34">
        <f>データ!X6</f>
        <v>2471.48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MOOG3F+FNj23u/rJ/aqAUnP3NPi4BfxJeVxT4WwWljvuRSPaW5zyq4nINllVGDnbjr30Iumju0ctxHjJdYELw==" saltValue="d5tAHQ7bEnSUuoozL3rs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82236</v>
      </c>
      <c r="D6" s="19">
        <f t="shared" si="3"/>
        <v>46</v>
      </c>
      <c r="E6" s="19">
        <f t="shared" si="3"/>
        <v>17</v>
      </c>
      <c r="F6" s="19">
        <f t="shared" si="3"/>
        <v>1</v>
      </c>
      <c r="G6" s="19">
        <f t="shared" si="3"/>
        <v>0</v>
      </c>
      <c r="H6" s="19" t="str">
        <f t="shared" si="3"/>
        <v>茨城県　潮来市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60.53</v>
      </c>
      <c r="P6" s="20">
        <f t="shared" si="3"/>
        <v>75.83</v>
      </c>
      <c r="Q6" s="20">
        <f t="shared" si="3"/>
        <v>93.42</v>
      </c>
      <c r="R6" s="20">
        <f t="shared" si="3"/>
        <v>3520</v>
      </c>
      <c r="S6" s="20">
        <f t="shared" si="3"/>
        <v>26555</v>
      </c>
      <c r="T6" s="20">
        <f t="shared" si="3"/>
        <v>71.400000000000006</v>
      </c>
      <c r="U6" s="20">
        <f t="shared" si="3"/>
        <v>371.92</v>
      </c>
      <c r="V6" s="20">
        <f t="shared" si="3"/>
        <v>20019</v>
      </c>
      <c r="W6" s="20">
        <f t="shared" si="3"/>
        <v>8.1</v>
      </c>
      <c r="X6" s="20">
        <f t="shared" si="3"/>
        <v>2471.48</v>
      </c>
      <c r="Y6" s="21" t="str">
        <f>IF(Y7="",NA(),Y7)</f>
        <v>-</v>
      </c>
      <c r="Z6" s="21">
        <f t="shared" ref="Z6:AH6" si="4">IF(Z7="",NA(),Z7)</f>
        <v>106.44</v>
      </c>
      <c r="AA6" s="21">
        <f t="shared" si="4"/>
        <v>101.02</v>
      </c>
      <c r="AB6" s="21">
        <f t="shared" si="4"/>
        <v>103.34</v>
      </c>
      <c r="AC6" s="21">
        <f t="shared" si="4"/>
        <v>103.63</v>
      </c>
      <c r="AD6" s="21" t="str">
        <f t="shared" si="4"/>
        <v>-</v>
      </c>
      <c r="AE6" s="21">
        <f t="shared" si="4"/>
        <v>106.5</v>
      </c>
      <c r="AF6" s="21">
        <f t="shared" si="4"/>
        <v>106.22</v>
      </c>
      <c r="AG6" s="21">
        <f t="shared" si="4"/>
        <v>107.01</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26.89</v>
      </c>
      <c r="AT6" s="20" t="str">
        <f>IF(AT7="","",IF(AT7="-","【-】","【"&amp;SUBSTITUTE(TEXT(AT7,"#,##0.00"),"-","△")&amp;"】"))</f>
        <v>【3.03】</v>
      </c>
      <c r="AU6" s="21" t="str">
        <f>IF(AU7="",NA(),AU7)</f>
        <v>-</v>
      </c>
      <c r="AV6" s="21">
        <f t="shared" ref="AV6:BD6" si="6">IF(AV7="",NA(),AV7)</f>
        <v>299.08</v>
      </c>
      <c r="AW6" s="21">
        <f t="shared" si="6"/>
        <v>59.35</v>
      </c>
      <c r="AX6" s="21">
        <f t="shared" si="6"/>
        <v>48.49</v>
      </c>
      <c r="AY6" s="21">
        <f t="shared" si="6"/>
        <v>85.8</v>
      </c>
      <c r="AZ6" s="21" t="str">
        <f t="shared" si="6"/>
        <v>-</v>
      </c>
      <c r="BA6" s="21">
        <f t="shared" si="6"/>
        <v>55.6</v>
      </c>
      <c r="BB6" s="21">
        <f t="shared" si="6"/>
        <v>59.4</v>
      </c>
      <c r="BC6" s="21">
        <f t="shared" si="6"/>
        <v>68.27</v>
      </c>
      <c r="BD6" s="21">
        <f t="shared" si="6"/>
        <v>77.260000000000005</v>
      </c>
      <c r="BE6" s="20" t="str">
        <f>IF(BE7="","",IF(BE7="-","【-】","【"&amp;SUBSTITUTE(TEXT(BE7,"#,##0.00"),"-","△")&amp;"】"))</f>
        <v>【78.43】</v>
      </c>
      <c r="BF6" s="21" t="str">
        <f>IF(BF7="",NA(),BF7)</f>
        <v>-</v>
      </c>
      <c r="BG6" s="21">
        <f t="shared" ref="BG6:BO6" si="7">IF(BG7="",NA(),BG7)</f>
        <v>28.08</v>
      </c>
      <c r="BH6" s="21">
        <f t="shared" si="7"/>
        <v>13.62</v>
      </c>
      <c r="BI6" s="21">
        <f t="shared" si="7"/>
        <v>10.45</v>
      </c>
      <c r="BJ6" s="21">
        <f t="shared" si="7"/>
        <v>7.78</v>
      </c>
      <c r="BK6" s="21" t="str">
        <f t="shared" si="7"/>
        <v>-</v>
      </c>
      <c r="BL6" s="21">
        <f t="shared" si="7"/>
        <v>789.08</v>
      </c>
      <c r="BM6" s="21">
        <f t="shared" si="7"/>
        <v>747.84</v>
      </c>
      <c r="BN6" s="21">
        <f t="shared" si="7"/>
        <v>804.98</v>
      </c>
      <c r="BO6" s="21">
        <f t="shared" si="7"/>
        <v>730.84</v>
      </c>
      <c r="BP6" s="20" t="str">
        <f>IF(BP7="","",IF(BP7="-","【-】","【"&amp;SUBSTITUTE(TEXT(BP7,"#,##0.00"),"-","△")&amp;"】"))</f>
        <v>【630.82】</v>
      </c>
      <c r="BQ6" s="21" t="str">
        <f>IF(BQ7="",NA(),BQ7)</f>
        <v>-</v>
      </c>
      <c r="BR6" s="21">
        <f t="shared" ref="BR6:BZ6" si="8">IF(BR7="",NA(),BR7)</f>
        <v>94.12</v>
      </c>
      <c r="BS6" s="21">
        <f t="shared" si="8"/>
        <v>76.819999999999993</v>
      </c>
      <c r="BT6" s="21">
        <f t="shared" si="8"/>
        <v>78.599999999999994</v>
      </c>
      <c r="BU6" s="21">
        <f t="shared" si="8"/>
        <v>87.05</v>
      </c>
      <c r="BV6" s="21" t="str">
        <f t="shared" si="8"/>
        <v>-</v>
      </c>
      <c r="BW6" s="21">
        <f t="shared" si="8"/>
        <v>88.25</v>
      </c>
      <c r="BX6" s="21">
        <f t="shared" si="8"/>
        <v>90.17</v>
      </c>
      <c r="BY6" s="21">
        <f t="shared" si="8"/>
        <v>88.71</v>
      </c>
      <c r="BZ6" s="21">
        <f t="shared" si="8"/>
        <v>89.17</v>
      </c>
      <c r="CA6" s="20" t="str">
        <f>IF(CA7="","",IF(CA7="-","【-】","【"&amp;SUBSTITUTE(TEXT(CA7,"#,##0.00"),"-","△")&amp;"】"))</f>
        <v>【97.81】</v>
      </c>
      <c r="CB6" s="21" t="str">
        <f>IF(CB7="",NA(),CB7)</f>
        <v>-</v>
      </c>
      <c r="CC6" s="21">
        <f t="shared" ref="CC6:CK6" si="9">IF(CC7="",NA(),CC7)</f>
        <v>188.2</v>
      </c>
      <c r="CD6" s="21">
        <f t="shared" si="9"/>
        <v>231.55</v>
      </c>
      <c r="CE6" s="21">
        <f t="shared" si="9"/>
        <v>227.41</v>
      </c>
      <c r="CF6" s="21">
        <f t="shared" si="9"/>
        <v>205.99</v>
      </c>
      <c r="CG6" s="21" t="str">
        <f t="shared" si="9"/>
        <v>-</v>
      </c>
      <c r="CH6" s="21">
        <f t="shared" si="9"/>
        <v>176.37</v>
      </c>
      <c r="CI6" s="21">
        <f t="shared" si="9"/>
        <v>173.17</v>
      </c>
      <c r="CJ6" s="21">
        <f t="shared" si="9"/>
        <v>174.8</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56.43</v>
      </c>
      <c r="CU6" s="21">
        <f t="shared" si="10"/>
        <v>55.82</v>
      </c>
      <c r="CV6" s="21">
        <f t="shared" si="10"/>
        <v>55.04</v>
      </c>
      <c r="CW6" s="20" t="str">
        <f>IF(CW7="","",IF(CW7="-","【-】","【"&amp;SUBSTITUTE(TEXT(CW7,"#,##0.00"),"-","△")&amp;"】"))</f>
        <v>【58.94】</v>
      </c>
      <c r="CX6" s="21" t="str">
        <f>IF(CX7="",NA(),CX7)</f>
        <v>-</v>
      </c>
      <c r="CY6" s="21">
        <f t="shared" ref="CY6:DG6" si="11">IF(CY7="",NA(),CY7)</f>
        <v>89.38</v>
      </c>
      <c r="CZ6" s="21">
        <f t="shared" si="11"/>
        <v>89.85</v>
      </c>
      <c r="DA6" s="21">
        <f t="shared" si="11"/>
        <v>89.14</v>
      </c>
      <c r="DB6" s="21">
        <f t="shared" si="11"/>
        <v>89.25</v>
      </c>
      <c r="DC6" s="21" t="str">
        <f t="shared" si="11"/>
        <v>-</v>
      </c>
      <c r="DD6" s="21">
        <f t="shared" si="11"/>
        <v>90.72</v>
      </c>
      <c r="DE6" s="21">
        <f t="shared" si="11"/>
        <v>91.07</v>
      </c>
      <c r="DF6" s="21">
        <f t="shared" si="11"/>
        <v>90.67</v>
      </c>
      <c r="DG6" s="21">
        <f t="shared" si="11"/>
        <v>91.92</v>
      </c>
      <c r="DH6" s="20" t="str">
        <f>IF(DH7="","",IF(DH7="-","【-】","【"&amp;SUBSTITUTE(TEXT(DH7,"#,##0.00"),"-","△")&amp;"】"))</f>
        <v>【95.91】</v>
      </c>
      <c r="DI6" s="21" t="str">
        <f>IF(DI7="",NA(),DI7)</f>
        <v>-</v>
      </c>
      <c r="DJ6" s="21">
        <f t="shared" ref="DJ6:DR6" si="12">IF(DJ7="",NA(),DJ7)</f>
        <v>3.59</v>
      </c>
      <c r="DK6" s="21">
        <f t="shared" si="12"/>
        <v>6.71</v>
      </c>
      <c r="DL6" s="21">
        <f t="shared" si="12"/>
        <v>9.8800000000000008</v>
      </c>
      <c r="DM6" s="21">
        <f t="shared" si="12"/>
        <v>13</v>
      </c>
      <c r="DN6" s="21" t="str">
        <f t="shared" si="12"/>
        <v>-</v>
      </c>
      <c r="DO6" s="21">
        <f t="shared" si="12"/>
        <v>20.78</v>
      </c>
      <c r="DP6" s="21">
        <f t="shared" si="12"/>
        <v>23.54</v>
      </c>
      <c r="DQ6" s="21">
        <f t="shared" si="12"/>
        <v>25.86</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0.06</v>
      </c>
      <c r="EO6" s="20" t="str">
        <f>IF(EO7="","",IF(EO7="-","【-】","【"&amp;SUBSTITUTE(TEXT(EO7,"#,##0.00"),"-","△")&amp;"】"))</f>
        <v>【0.22】</v>
      </c>
    </row>
    <row r="7" spans="1:148" s="22" customFormat="1" x14ac:dyDescent="0.15">
      <c r="A7" s="14"/>
      <c r="B7" s="23">
        <v>2023</v>
      </c>
      <c r="C7" s="23">
        <v>82236</v>
      </c>
      <c r="D7" s="23">
        <v>46</v>
      </c>
      <c r="E7" s="23">
        <v>17</v>
      </c>
      <c r="F7" s="23">
        <v>1</v>
      </c>
      <c r="G7" s="23">
        <v>0</v>
      </c>
      <c r="H7" s="23" t="s">
        <v>96</v>
      </c>
      <c r="I7" s="23" t="s">
        <v>97</v>
      </c>
      <c r="J7" s="23" t="s">
        <v>98</v>
      </c>
      <c r="K7" s="23" t="s">
        <v>99</v>
      </c>
      <c r="L7" s="23" t="s">
        <v>100</v>
      </c>
      <c r="M7" s="23" t="s">
        <v>101</v>
      </c>
      <c r="N7" s="24" t="s">
        <v>102</v>
      </c>
      <c r="O7" s="24">
        <v>60.53</v>
      </c>
      <c r="P7" s="24">
        <v>75.83</v>
      </c>
      <c r="Q7" s="24">
        <v>93.42</v>
      </c>
      <c r="R7" s="24">
        <v>3520</v>
      </c>
      <c r="S7" s="24">
        <v>26555</v>
      </c>
      <c r="T7" s="24">
        <v>71.400000000000006</v>
      </c>
      <c r="U7" s="24">
        <v>371.92</v>
      </c>
      <c r="V7" s="24">
        <v>20019</v>
      </c>
      <c r="W7" s="24">
        <v>8.1</v>
      </c>
      <c r="X7" s="24">
        <v>2471.48</v>
      </c>
      <c r="Y7" s="24" t="s">
        <v>102</v>
      </c>
      <c r="Z7" s="24">
        <v>106.44</v>
      </c>
      <c r="AA7" s="24">
        <v>101.02</v>
      </c>
      <c r="AB7" s="24">
        <v>103.34</v>
      </c>
      <c r="AC7" s="24">
        <v>103.63</v>
      </c>
      <c r="AD7" s="24" t="s">
        <v>102</v>
      </c>
      <c r="AE7" s="24">
        <v>106.5</v>
      </c>
      <c r="AF7" s="24">
        <v>106.22</v>
      </c>
      <c r="AG7" s="24">
        <v>107.01</v>
      </c>
      <c r="AH7" s="24">
        <v>106.8</v>
      </c>
      <c r="AI7" s="24">
        <v>105.91</v>
      </c>
      <c r="AJ7" s="24" t="s">
        <v>102</v>
      </c>
      <c r="AK7" s="24">
        <v>0</v>
      </c>
      <c r="AL7" s="24">
        <v>0</v>
      </c>
      <c r="AM7" s="24">
        <v>0</v>
      </c>
      <c r="AN7" s="24">
        <v>0</v>
      </c>
      <c r="AO7" s="24" t="s">
        <v>102</v>
      </c>
      <c r="AP7" s="24">
        <v>18.36</v>
      </c>
      <c r="AQ7" s="24">
        <v>18.010000000000002</v>
      </c>
      <c r="AR7" s="24">
        <v>23.86</v>
      </c>
      <c r="AS7" s="24">
        <v>26.89</v>
      </c>
      <c r="AT7" s="24">
        <v>3.03</v>
      </c>
      <c r="AU7" s="24" t="s">
        <v>102</v>
      </c>
      <c r="AV7" s="24">
        <v>299.08</v>
      </c>
      <c r="AW7" s="24">
        <v>59.35</v>
      </c>
      <c r="AX7" s="24">
        <v>48.49</v>
      </c>
      <c r="AY7" s="24">
        <v>85.8</v>
      </c>
      <c r="AZ7" s="24" t="s">
        <v>102</v>
      </c>
      <c r="BA7" s="24">
        <v>55.6</v>
      </c>
      <c r="BB7" s="24">
        <v>59.4</v>
      </c>
      <c r="BC7" s="24">
        <v>68.27</v>
      </c>
      <c r="BD7" s="24">
        <v>77.260000000000005</v>
      </c>
      <c r="BE7" s="24">
        <v>78.430000000000007</v>
      </c>
      <c r="BF7" s="24" t="s">
        <v>102</v>
      </c>
      <c r="BG7" s="24">
        <v>28.08</v>
      </c>
      <c r="BH7" s="24">
        <v>13.62</v>
      </c>
      <c r="BI7" s="24">
        <v>10.45</v>
      </c>
      <c r="BJ7" s="24">
        <v>7.78</v>
      </c>
      <c r="BK7" s="24" t="s">
        <v>102</v>
      </c>
      <c r="BL7" s="24">
        <v>789.08</v>
      </c>
      <c r="BM7" s="24">
        <v>747.84</v>
      </c>
      <c r="BN7" s="24">
        <v>804.98</v>
      </c>
      <c r="BO7" s="24">
        <v>730.84</v>
      </c>
      <c r="BP7" s="24">
        <v>630.82000000000005</v>
      </c>
      <c r="BQ7" s="24" t="s">
        <v>102</v>
      </c>
      <c r="BR7" s="24">
        <v>94.12</v>
      </c>
      <c r="BS7" s="24">
        <v>76.819999999999993</v>
      </c>
      <c r="BT7" s="24">
        <v>78.599999999999994</v>
      </c>
      <c r="BU7" s="24">
        <v>87.05</v>
      </c>
      <c r="BV7" s="24" t="s">
        <v>102</v>
      </c>
      <c r="BW7" s="24">
        <v>88.25</v>
      </c>
      <c r="BX7" s="24">
        <v>90.17</v>
      </c>
      <c r="BY7" s="24">
        <v>88.71</v>
      </c>
      <c r="BZ7" s="24">
        <v>89.17</v>
      </c>
      <c r="CA7" s="24">
        <v>97.81</v>
      </c>
      <c r="CB7" s="24" t="s">
        <v>102</v>
      </c>
      <c r="CC7" s="24">
        <v>188.2</v>
      </c>
      <c r="CD7" s="24">
        <v>231.55</v>
      </c>
      <c r="CE7" s="24">
        <v>227.41</v>
      </c>
      <c r="CF7" s="24">
        <v>205.99</v>
      </c>
      <c r="CG7" s="24" t="s">
        <v>102</v>
      </c>
      <c r="CH7" s="24">
        <v>176.37</v>
      </c>
      <c r="CI7" s="24">
        <v>173.17</v>
      </c>
      <c r="CJ7" s="24">
        <v>174.8</v>
      </c>
      <c r="CK7" s="24">
        <v>184.85</v>
      </c>
      <c r="CL7" s="24">
        <v>138.75</v>
      </c>
      <c r="CM7" s="24" t="s">
        <v>102</v>
      </c>
      <c r="CN7" s="24" t="s">
        <v>102</v>
      </c>
      <c r="CO7" s="24" t="s">
        <v>102</v>
      </c>
      <c r="CP7" s="24" t="s">
        <v>102</v>
      </c>
      <c r="CQ7" s="24" t="s">
        <v>102</v>
      </c>
      <c r="CR7" s="24" t="s">
        <v>102</v>
      </c>
      <c r="CS7" s="24">
        <v>56.72</v>
      </c>
      <c r="CT7" s="24">
        <v>56.43</v>
      </c>
      <c r="CU7" s="24">
        <v>55.82</v>
      </c>
      <c r="CV7" s="24">
        <v>55.04</v>
      </c>
      <c r="CW7" s="24">
        <v>58.94</v>
      </c>
      <c r="CX7" s="24" t="s">
        <v>102</v>
      </c>
      <c r="CY7" s="24">
        <v>89.38</v>
      </c>
      <c r="CZ7" s="24">
        <v>89.85</v>
      </c>
      <c r="DA7" s="24">
        <v>89.14</v>
      </c>
      <c r="DB7" s="24">
        <v>89.25</v>
      </c>
      <c r="DC7" s="24" t="s">
        <v>102</v>
      </c>
      <c r="DD7" s="24">
        <v>90.72</v>
      </c>
      <c r="DE7" s="24">
        <v>91.07</v>
      </c>
      <c r="DF7" s="24">
        <v>90.67</v>
      </c>
      <c r="DG7" s="24">
        <v>91.92</v>
      </c>
      <c r="DH7" s="24">
        <v>95.91</v>
      </c>
      <c r="DI7" s="24" t="s">
        <v>102</v>
      </c>
      <c r="DJ7" s="24">
        <v>3.59</v>
      </c>
      <c r="DK7" s="24">
        <v>6.71</v>
      </c>
      <c r="DL7" s="24">
        <v>9.8800000000000008</v>
      </c>
      <c r="DM7" s="24">
        <v>13</v>
      </c>
      <c r="DN7" s="24" t="s">
        <v>102</v>
      </c>
      <c r="DO7" s="24">
        <v>20.78</v>
      </c>
      <c r="DP7" s="24">
        <v>23.54</v>
      </c>
      <c r="DQ7" s="24">
        <v>25.86</v>
      </c>
      <c r="DR7" s="24">
        <v>31.14</v>
      </c>
      <c r="DS7" s="24">
        <v>41.09</v>
      </c>
      <c r="DT7" s="24" t="s">
        <v>102</v>
      </c>
      <c r="DU7" s="24">
        <v>0</v>
      </c>
      <c r="DV7" s="24">
        <v>0</v>
      </c>
      <c r="DW7" s="24">
        <v>0</v>
      </c>
      <c r="DX7" s="24">
        <v>0</v>
      </c>
      <c r="DY7" s="24" t="s">
        <v>102</v>
      </c>
      <c r="DZ7" s="24">
        <v>1.34</v>
      </c>
      <c r="EA7" s="24">
        <v>1.5</v>
      </c>
      <c r="EB7" s="24">
        <v>1.4</v>
      </c>
      <c r="EC7" s="24">
        <v>0.76</v>
      </c>
      <c r="ED7" s="24">
        <v>8.68</v>
      </c>
      <c r="EE7" s="24" t="s">
        <v>102</v>
      </c>
      <c r="EF7" s="24">
        <v>0</v>
      </c>
      <c r="EG7" s="24">
        <v>0</v>
      </c>
      <c r="EH7" s="24">
        <v>0</v>
      </c>
      <c r="EI7" s="24">
        <v>0</v>
      </c>
      <c r="EJ7" s="24" t="s">
        <v>102</v>
      </c>
      <c r="EK7" s="24">
        <v>0.15</v>
      </c>
      <c r="EL7" s="24">
        <v>0.15</v>
      </c>
      <c r="EM7" s="24">
        <v>0.12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2025-01-31T01:20:39Z</cp:lastPrinted>
  <dcterms:created xsi:type="dcterms:W3CDTF">2025-01-24T06:58:58Z</dcterms:created>
  <dcterms:modified xsi:type="dcterms:W3CDTF">2025-02-20T01:10:56Z</dcterms:modified>
  <cp:category/>
</cp:coreProperties>
</file>