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wwgCZHXOT/W1CEfQuyb5nY6Zg7/Did8ml/ZdHw/j4YUtI2YdgVQxZ+LqEwqNkgB297QDQMS1ZKwi4CTuZZei/Q==" workbookSaltValue="WEnEScpoqdO2Kz/BoNmYA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<sst xmlns="http://schemas.openxmlformats.org/spreadsheetml/2006/main" count="228" uniqueCount="114">
  <si>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</si>
  <si>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</si>
  <si>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</si>
  <si>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</si>
  <si>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</si>
  <si>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</si>
  <si>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</si>
  <si>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</si>
  <si>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</si>
  <si>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</si>
  <si>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</si>
  <si>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</si>
  <si>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</si>
  <si>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</si>
  <si>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</si>
  <si>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</si>
  <si>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</si>
  <si>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</si>
  <si>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</si>
  <si>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</si>
  <si>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</si>
  <si>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</si>
  <si>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</si>
  <si>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</si>
  <si>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</si>
  <si>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</si>
  <si>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</si>
  <si>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</si>
  <si>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</si>
  <si>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</si>
  <si>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</si>
  <si>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</si>
  <si>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</si>
  <si>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</si>
  <si>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</si>
  <si>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</si>
  <si>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</si>
  <si>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</si>
  <si>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</si>
  <si>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</si>
  <si>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</si>
  <si>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</si>
  <si>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</si>
  <si>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</si>
  <si>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</si>
  <si>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</si>
  <si>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</si>
  <si>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</si>
  <si>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</si>
  <si>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</si>
  <si>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</si>
  <si>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</si>
  <si>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</si>
  <si>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</si>
  <si>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</si>
  <si>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</si>
  <si>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</si>
  <si>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</si>
  <si>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</si>
  <si>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</si>
  <si>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</si>
  <si>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</si>
  <si>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</si>
  <si>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</si>
  <si>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</si>
  <si>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</si>
  <si>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</si>
  <si>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</si>
  <si>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</si>
  <si>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</si>
  <si>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</si>
  <si>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</si>
  <si>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</si>
  <si>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</si>
  <si>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</si>
  <si>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</si>
  <si>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</si>
  <si>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</si>
  <si>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</si>
  <si>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</si>
  <si>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</si>
  <si>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</si>
  <si>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</si>
  <si>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</si>
  <si>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</si>
  <si>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</si>
  <si>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</si>
  <si>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</si>
  <si>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</si>
  <si>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</si>
  <si>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</si>
  <si>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</si>
  <si>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</si>
  <si>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</si>
  <si>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</si>
  <si>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</si>
  <si>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</si>
  <si>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</si>
  <si>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</si>
  <si>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</si>
  <si>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</si>
  <si>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</si>
  <si>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</si>
  <si>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</si>
  <si>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</si>
  <si>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</si>
  <si>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</si>
  <si>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</si>
  <si>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</si>
  <si>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</si>
  <si>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</si>
  <si>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上記の各指標から判断すると、経営の健全性や効率性の向上に、より一層の取組が必要であり、コスト削減に向けた水道事業経営が必須となる。
　また、施設の老朽化等により、今後莫大な資金が必要となることから、資金の確保など経営の改善等を図っていく必要がある。</t>
    <phoneticPr fontId="4"/>
  </si>
  <si>
    <t>①経常収支比率は124.44％であり、類似団体と比較して15.39ポイント上回っている。前年度と比較して、分担金収入が増加したことにより、経常収支比率が増加した。今後も引き続き営業費用の削減等による経営改善を進めていく必要がある。
③流動比率は477.82％であり、類似団体と比較して132.94ポイント上回っている。前年度から流動比率が減少した主な要因は、配水場の自家発電設備更新工事の未払金の増加が挙げられる。今後も引き続き、安定した流動比率を維持していくよう努めていく。
④企業債残高対給水収益比率は1.39％であり、類似団体と比較して大きく下回っている状況にある。その要因は、平成13年度から起債借入は行っていないことによる。
⑤料金回収率は116.67％であり、類似団体と比較して17.78ポイント上回っている。また、⑥給水原価は156.41円であり、類似団体と比較して18円11銭下回っている。今後も費用の抑制に努める等、収支バランスをより適正に保つことが必要となる。
⑦施設利用率は78.66％であり、類似団体と比較して19.89ポイント上回っている状況にある。引き続き適切な施設規模による安定した配水形態の維持に努める。
⑧有収率は96.46％であり、類似団体と比較して9.51ポイント上回っている状況にある。今後も計画的な水道管の更新等により漏水件数を抑制し、有収率の維持に努めていく。</t>
    <rPh sb="44" eb="47">
      <t>ゼンネンド</t>
    </rPh>
    <rPh sb="48" eb="50">
      <t>ヒカク</t>
    </rPh>
    <rPh sb="53" eb="56">
      <t>ブンタンキン</t>
    </rPh>
    <rPh sb="56" eb="58">
      <t>シュウニュウ</t>
    </rPh>
    <rPh sb="69" eb="71">
      <t>ケイジョウ</t>
    </rPh>
    <rPh sb="71" eb="73">
      <t>シュウシ</t>
    </rPh>
    <rPh sb="73" eb="75">
      <t>ヒリツ</t>
    </rPh>
    <rPh sb="76" eb="78">
      <t>ゾウカ</t>
    </rPh>
    <rPh sb="159" eb="162">
      <t>ゼンネンド</t>
    </rPh>
    <rPh sb="164" eb="166">
      <t>リュウドウ</t>
    </rPh>
    <rPh sb="166" eb="168">
      <t>ヒリツ</t>
    </rPh>
    <rPh sb="169" eb="171">
      <t>ゲンショウ</t>
    </rPh>
    <rPh sb="173" eb="174">
      <t>オモ</t>
    </rPh>
    <rPh sb="175" eb="177">
      <t>ヨウイン</t>
    </rPh>
    <rPh sb="179" eb="181">
      <t>ハイスイ</t>
    </rPh>
    <rPh sb="181" eb="182">
      <t>ジョウ</t>
    </rPh>
    <rPh sb="183" eb="185">
      <t>ジカ</t>
    </rPh>
    <rPh sb="185" eb="187">
      <t>ハツデン</t>
    </rPh>
    <rPh sb="187" eb="189">
      <t>セツビ</t>
    </rPh>
    <rPh sb="189" eb="191">
      <t>コウシン</t>
    </rPh>
    <rPh sb="191" eb="193">
      <t>コウジ</t>
    </rPh>
    <rPh sb="194" eb="197">
      <t>ミバライキン</t>
    </rPh>
    <rPh sb="198" eb="200">
      <t>ゾウカ</t>
    </rPh>
    <rPh sb="201" eb="202">
      <t>ア</t>
    </rPh>
    <rPh sb="207" eb="209">
      <t>コンゴ</t>
    </rPh>
    <rPh sb="210" eb="211">
      <t>ヒ</t>
    </rPh>
    <rPh sb="212" eb="213">
      <t>ツヅ</t>
    </rPh>
    <rPh sb="215" eb="217">
      <t>アンテイ</t>
    </rPh>
    <phoneticPr fontId="4"/>
  </si>
  <si>
    <t>①有形固定資産減価償却率は74.11％であり、類似団体と比較して22.32ポイント上回っている。水道施設においては、既に老朽化が進んでいることから、適切な施設の改築更新が求められる。
②管路経年化率は35.86％であり、類似団体と比較して12.67ポイント上回っている。守谷市においては比較的短期間で集中的に管路を整備したことから、経年化率は今後、他団体を上回る伸び率で増加していくことが想定される。③管路更新率は0.93％となっており、類似団体と比較して0.4ポイント上回っている。今後もアセットマネジメントや経営戦略を踏まえた適切な管路の更新を実施していく。</t>
    <rPh sb="235" eb="23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</si>
</sst>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0.13</c:v>
                </c:pt>
                <c:pt idx="1">
                  <c:v>0.03</c:v>
                </c:pt>
                <c:pt idx="2">
                  <c:v>0.48</c:v>
                </c:pt>
                <c:pt idx="3">
                  <c:v>0.91</c:v>
                </c:pt>
                <c:pt idx="4">
                  <c:v>0.93</c:v>
                </c:pt>
              </c:numCache>
            </c:numRef>
          </c:val>
          <c:extLst>
            <c:ext xmlns:c16="http://schemas.microsoft.com/office/drawing/2014/chart" uri="{C3380CC4-5D6E-409C-BE32-E72D297353CC}">
              <c16:uniqueId val="{00000000-3EFA-48B0-B39E-3B3EBD6A42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3EFA-48B0-B39E-3B3EBD6A42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122.3</c:v>
                </c:pt>
                <c:pt idx="1">
                  <c:v>114.05</c:v>
                </c:pt>
                <c:pt idx="2">
                  <c:v>122.75</c:v>
                </c:pt>
                <c:pt idx="3">
                  <c:v>120.17</c:v>
                </c:pt>
                <c:pt idx="4">
                  <c:v>124.44</c:v>
                </c:pt>
              </c:numCache>
            </c:numRef>
          </c:val>
          <c:extLst>
            <c:ext xmlns:c16="http://schemas.microsoft.com/office/drawing/2014/chart" uri="{C3380CC4-5D6E-409C-BE32-E72D297353CC}">
              <c16:uniqueId val="{00000000-CB69-46D4-B87A-7BDC9FBFEE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CB69-46D4-B87A-7BDC9FBFEE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73.58</c:v>
                </c:pt>
                <c:pt idx="1">
                  <c:v>73.81</c:v>
                </c:pt>
                <c:pt idx="2">
                  <c:v>74.09</c:v>
                </c:pt>
                <c:pt idx="3">
                  <c:v>74.400000000000006</c:v>
                </c:pt>
                <c:pt idx="4">
                  <c:v>74.11</c:v>
                </c:pt>
              </c:numCache>
            </c:numRef>
          </c:val>
          <c:extLst>
            <c:ext xmlns:c16="http://schemas.microsoft.com/office/drawing/2014/chart" uri="{C3380CC4-5D6E-409C-BE32-E72D297353CC}">
              <c16:uniqueId val="{00000000-EA2A-4D8D-B9EE-5D736F26FF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A2A-4D8D-B9EE-5D736F26FF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3.22</c:v>
                </c:pt>
                <c:pt idx="1">
                  <c:v>20.78</c:v>
                </c:pt>
                <c:pt idx="2">
                  <c:v>24.05</c:v>
                </c:pt>
                <c:pt idx="3">
                  <c:v>29.65</c:v>
                </c:pt>
                <c:pt idx="4">
                  <c:v>35.86</c:v>
                </c:pt>
              </c:numCache>
            </c:numRef>
          </c:val>
          <c:extLst>
            <c:ext xmlns:c16="http://schemas.microsoft.com/office/drawing/2014/chart" uri="{C3380CC4-5D6E-409C-BE32-E72D297353CC}">
              <c16:uniqueId val="{00000000-609A-46A6-94E1-347AC4473B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09A-46A6-94E1-347AC4473B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EA-4B1A-AA7D-12B9AFB1BF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B7EA-4B1A-AA7D-12B9AFB1BF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1003.93</c:v>
                </c:pt>
                <c:pt idx="1">
                  <c:v>876.77</c:v>
                </c:pt>
                <c:pt idx="2">
                  <c:v>875.13</c:v>
                </c:pt>
                <c:pt idx="3">
                  <c:v>922.44</c:v>
                </c:pt>
                <c:pt idx="4">
                  <c:v>477.82</c:v>
                </c:pt>
              </c:numCache>
            </c:numRef>
          </c:val>
          <c:extLst>
            <c:ext xmlns:c16="http://schemas.microsoft.com/office/drawing/2014/chart" uri="{C3380CC4-5D6E-409C-BE32-E72D297353CC}">
              <c16:uniqueId val="{00000000-940E-419F-BADB-D66353BF1F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40E-419F-BADB-D66353BF1F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3.28</c:v>
                </c:pt>
                <c:pt idx="1">
                  <c:v>2.95</c:v>
                </c:pt>
                <c:pt idx="2">
                  <c:v>2.2999999999999998</c:v>
                </c:pt>
                <c:pt idx="3">
                  <c:v>1.87</c:v>
                </c:pt>
                <c:pt idx="4">
                  <c:v>1.39</c:v>
                </c:pt>
              </c:numCache>
            </c:numRef>
          </c:val>
          <c:extLst>
            <c:ext xmlns:c16="http://schemas.microsoft.com/office/drawing/2014/chart" uri="{C3380CC4-5D6E-409C-BE32-E72D297353CC}">
              <c16:uniqueId val="{00000000-3EDF-4245-9031-F7B0BC351F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EDF-4245-9031-F7B0BC351F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114.89</c:v>
                </c:pt>
                <c:pt idx="1">
                  <c:v>110.02</c:v>
                </c:pt>
                <c:pt idx="2">
                  <c:v>116.2</c:v>
                </c:pt>
                <c:pt idx="3">
                  <c:v>114.58</c:v>
                </c:pt>
                <c:pt idx="4">
                  <c:v>116.67</c:v>
                </c:pt>
              </c:numCache>
            </c:numRef>
          </c:val>
          <c:extLst>
            <c:ext xmlns:c16="http://schemas.microsoft.com/office/drawing/2014/chart" uri="{C3380CC4-5D6E-409C-BE32-E72D297353CC}">
              <c16:uniqueId val="{00000000-7E97-4862-8ABA-6A8D1CA010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E97-4862-8ABA-6A8D1CA010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161.85</c:v>
                </c:pt>
                <c:pt idx="1">
                  <c:v>155.13</c:v>
                </c:pt>
                <c:pt idx="2">
                  <c:v>157.04</c:v>
                </c:pt>
                <c:pt idx="3">
                  <c:v>159.06</c:v>
                </c:pt>
                <c:pt idx="4">
                  <c:v>156.41</c:v>
                </c:pt>
              </c:numCache>
            </c:numRef>
          </c:val>
          <c:extLst>
            <c:ext xmlns:c16="http://schemas.microsoft.com/office/drawing/2014/chart" uri="{C3380CC4-5D6E-409C-BE32-E72D297353CC}">
              <c16:uniqueId val="{00000000-17CF-4066-85ED-A3EC420E26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7CF-4066-85ED-A3EC420E26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83.67</c:v>
                </c:pt>
                <c:pt idx="1">
                  <c:v>87.73</c:v>
                </c:pt>
                <c:pt idx="2">
                  <c:v>87.5</c:v>
                </c:pt>
                <c:pt idx="3">
                  <c:v>78.67</c:v>
                </c:pt>
                <c:pt idx="4">
                  <c:v>78.66</c:v>
                </c:pt>
              </c:numCache>
            </c:numRef>
          </c:val>
          <c:extLst>
            <c:ext xmlns:c16="http://schemas.microsoft.com/office/drawing/2014/chart" uri="{C3380CC4-5D6E-409C-BE32-E72D297353CC}">
              <c16:uniqueId val="{00000000-D902-4FAC-8E29-7128E96FD8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902-4FAC-8E29-7128E96FD8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96.63</c:v>
                </c:pt>
                <c:pt idx="1">
                  <c:v>96.84</c:v>
                </c:pt>
                <c:pt idx="2">
                  <c:v>97.31</c:v>
                </c:pt>
                <c:pt idx="3">
                  <c:v>97.1</c:v>
                </c:pt>
                <c:pt idx="4">
                  <c:v>96.46</c:v>
                </c:pt>
              </c:numCache>
            </c:numRef>
          </c:val>
          <c:extLst>
            <c:ext xmlns:c16="http://schemas.microsoft.com/office/drawing/2014/chart" uri="{C3380CC4-5D6E-409C-BE32-E72D297353CC}">
              <c16:uniqueId val="{00000000-7044-4179-82B6-A686EDA3394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044-4179-82B6-A686EDA3394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守谷市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70659</v>
      </c>
      <c r="AM8" s="44"/>
      <c r="AN8" s="44"/>
      <c r="AO8" s="44"/>
      <c r="AP8" s="44"/>
      <c r="AQ8" s="44"/>
      <c r="AR8" s="44"/>
      <c r="AS8" s="44"/>
      <c r="AT8" s="45">
        <f>データ!$S$6</f>
        <v>35.71</v>
      </c>
      <c r="AU8" s="46"/>
      <c r="AV8" s="46"/>
      <c r="AW8" s="46"/>
      <c r="AX8" s="46"/>
      <c r="AY8" s="46"/>
      <c r="AZ8" s="46"/>
      <c r="BA8" s="46"/>
      <c r="BB8" s="47">
        <f>データ!$T$6</f>
        <v>1978.69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91.04</v>
      </c>
      <c r="J10" s="46"/>
      <c r="K10" s="46"/>
      <c r="L10" s="46"/>
      <c r="M10" s="46"/>
      <c r="N10" s="46"/>
      <c r="O10" s="80"/>
      <c r="P10" s="47">
        <f>データ!$P$6</f>
        <v>99.47</v>
      </c>
      <c r="Q10" s="47"/>
      <c r="R10" s="47"/>
      <c r="S10" s="47"/>
      <c r="T10" s="47"/>
      <c r="U10" s="47"/>
      <c r="V10" s="47"/>
      <c r="W10" s="44">
        <f>データ!$Q$6</f>
        <v>3581</v>
      </c>
      <c r="X10" s="44"/>
      <c r="Y10" s="44"/>
      <c r="Z10" s="44"/>
      <c r="AA10" s="44"/>
      <c r="AB10" s="44"/>
      <c r="AC10" s="44"/>
      <c r="AD10" s="2"/>
      <c r="AE10" s="2"/>
      <c r="AF10" s="2"/>
      <c r="AG10" s="2"/>
      <c r="AH10" s="2"/>
      <c r="AI10" s="2"/>
      <c r="AJ10" s="2"/>
      <c r="AK10" s="2"/>
      <c r="AL10" s="44">
        <f>データ!$U$6</f>
        <v>70252</v>
      </c>
      <c r="AM10" s="44"/>
      <c r="AN10" s="44"/>
      <c r="AO10" s="44"/>
      <c r="AP10" s="44"/>
      <c r="AQ10" s="44"/>
      <c r="AR10" s="44"/>
      <c r="AS10" s="44"/>
      <c r="AT10" s="45">
        <f>データ!$V$6</f>
        <v>35.71</v>
      </c>
      <c r="AU10" s="46"/>
      <c r="AV10" s="46"/>
      <c r="AW10" s="46"/>
      <c r="AX10" s="46"/>
      <c r="AY10" s="46"/>
      <c r="AZ10" s="46"/>
      <c r="BA10" s="46"/>
      <c r="BB10" s="47">
        <f>データ!$W$6</f>
        <v>1967.29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1" t="s">
        <v>26</v>
      </c>
      <c r="BM45" s="82"/>
      <c r="BN45" s="82"/>
      <c r="BO45" s="82"/>
      <c r="BP45" s="82"/>
      <c r="BQ45" s="82"/>
      <c r="BR45" s="82"/>
      <c r="BS45" s="82"/>
      <c r="BT45" s="82"/>
      <c r="BU45" s="82"/>
      <c r="BV45" s="82"/>
      <c r="BW45" s="82"/>
      <c r="BX45" s="82"/>
      <c r="BY45" s="82"/>
      <c r="BZ45" s="8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4"/>
      <c r="BM46" s="85"/>
      <c r="BN46" s="85"/>
      <c r="BO46" s="85"/>
      <c r="BP46" s="85"/>
      <c r="BQ46" s="85"/>
      <c r="BR46" s="85"/>
      <c r="BS46" s="85"/>
      <c r="BT46" s="85"/>
      <c r="BU46" s="85"/>
      <c r="BV46" s="85"/>
      <c r="BW46" s="85"/>
      <c r="BX46" s="85"/>
      <c r="BY46" s="85"/>
      <c r="BZ46" s="8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1" t="s">
        <v>28</v>
      </c>
      <c r="BM64" s="82"/>
      <c r="BN64" s="82"/>
      <c r="BO64" s="82"/>
      <c r="BP64" s="82"/>
      <c r="BQ64" s="82"/>
      <c r="BR64" s="82"/>
      <c r="BS64" s="82"/>
      <c r="BT64" s="82"/>
      <c r="BU64" s="82"/>
      <c r="BV64" s="82"/>
      <c r="BW64" s="82"/>
      <c r="BX64" s="82"/>
      <c r="BY64" s="82"/>
      <c r="BZ64" s="8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4"/>
      <c r="BM65" s="85"/>
      <c r="BN65" s="85"/>
      <c r="BO65" s="85"/>
      <c r="BP65" s="85"/>
      <c r="BQ65" s="85"/>
      <c r="BR65" s="85"/>
      <c r="BS65" s="85"/>
      <c r="BT65" s="85"/>
      <c r="BU65" s="85"/>
      <c r="BV65" s="85"/>
      <c r="BW65" s="85"/>
      <c r="BX65" s="85"/>
      <c r="BY65" s="85"/>
      <c r="BZ65" s="8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TNv6k98tppJrvLRYXjRX0r5zv2YGPe7byy0w7XChte6tWfc/Y1Dt0q6mhxoNf1Pz9Ux/VW3raiWPwfMxFue9g==" saltValue="wkE6nsUV5741IFQWdYPk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82244</v>
      </c>
      <c r="D6" s="20">
        <f t="shared" si="3"/>
        <v>46</v>
      </c>
      <c r="E6" s="20">
        <f t="shared" si="3"/>
        <v>1</v>
      </c>
      <c r="F6" s="20">
        <f t="shared" si="3"/>
        <v>0</v>
      </c>
      <c r="G6" s="20">
        <f t="shared" si="3"/>
        <v>1</v>
      </c>
      <c r="H6" s="20" t="str">
        <f t="shared" si="3"/>
        <v>茨城県　守谷市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91.04</v>
      </c>
      <c r="P6" s="21">
        <f t="shared" si="3"/>
        <v>99.47</v>
      </c>
      <c r="Q6" s="21">
        <f t="shared" si="3"/>
        <v>3581</v>
      </c>
      <c r="R6" s="21">
        <f t="shared" si="3"/>
        <v>70659</v>
      </c>
      <c r="S6" s="21">
        <f t="shared" si="3"/>
        <v>35.71</v>
      </c>
      <c r="T6" s="21">
        <f t="shared" si="3"/>
        <v>1978.69</v>
      </c>
      <c r="U6" s="21">
        <f t="shared" si="3"/>
        <v>70252</v>
      </c>
      <c r="V6" s="21">
        <f t="shared" si="3"/>
        <v>35.71</v>
      </c>
      <c r="W6" s="21">
        <f t="shared" si="3"/>
        <v>1967.29</v>
      </c>
      <c r="X6" s="22">
        <f>IF(X7="",NA(),X7)</f>
        <v>122.3</v>
      </c>
      <c r="Y6" s="22">
        <f t="shared" ref="Y6:AG6" si="4">IF(Y7="",NA(),Y7)</f>
        <v>114.05</v>
      </c>
      <c r="Z6" s="22">
        <f t="shared" si="4"/>
        <v>122.75</v>
      </c>
      <c r="AA6" s="22">
        <f t="shared" si="4"/>
        <v>120.17</v>
      </c>
      <c r="AB6" s="22">
        <f t="shared" si="4"/>
        <v>124.44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1003.93</v>
      </c>
      <c r="AU6" s="22">
        <f t="shared" ref="AU6:BC6" si="6">IF(AU7="",NA(),AU7)</f>
        <v>876.77</v>
      </c>
      <c r="AV6" s="22">
        <f t="shared" si="6"/>
        <v>875.13</v>
      </c>
      <c r="AW6" s="22">
        <f t="shared" si="6"/>
        <v>922.44</v>
      </c>
      <c r="AX6" s="22">
        <f t="shared" si="6"/>
        <v>477.82</v>
      </c>
      <c r="AY6" s="22">
        <f t="shared" si="6"/>
        <v>360.86</v>
      </c>
      <c r="AZ6" s="22">
        <f t="shared" si="6"/>
        <v>350.79</v>
      </c>
      <c r="BA6" s="22">
        <f t="shared" si="6"/>
        <v>354.57</v>
      </c>
      <c r="BB6" s="22">
        <f t="shared" si="6"/>
        <v>357.74</v>
      </c>
      <c r="BC6" s="22">
        <f t="shared" si="6"/>
        <v>344.88</v>
      </c>
      <c r="BD6" s="21" t="str">
        <f>IF(BD7="","",IF(BD7="-","【-】","【"&amp;SUBSTITUTE(TEXT(BD7,"#,##0.00"),"-","△")&amp;"】"))</f>
        <v>【243.36】</v>
      </c>
      <c r="BE6" s="22">
        <f>IF(BE7="",NA(),BE7)</f>
        <v>3.28</v>
      </c>
      <c r="BF6" s="22">
        <f t="shared" ref="BF6:BN6" si="7">IF(BF7="",NA(),BF7)</f>
        <v>2.95</v>
      </c>
      <c r="BG6" s="22">
        <f t="shared" si="7"/>
        <v>2.2999999999999998</v>
      </c>
      <c r="BH6" s="22">
        <f t="shared" si="7"/>
        <v>1.87</v>
      </c>
      <c r="BI6" s="22">
        <f t="shared" si="7"/>
        <v>1.39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114.89</v>
      </c>
      <c r="BQ6" s="22">
        <f t="shared" ref="BQ6:BY6" si="8">IF(BQ7="",NA(),BQ7)</f>
        <v>110.02</v>
      </c>
      <c r="BR6" s="22">
        <f t="shared" si="8"/>
        <v>116.2</v>
      </c>
      <c r="BS6" s="22">
        <f t="shared" si="8"/>
        <v>114.58</v>
      </c>
      <c r="BT6" s="22">
        <f t="shared" si="8"/>
        <v>116.67</v>
      </c>
      <c r="BU6" s="22">
        <f t="shared" si="8"/>
        <v>103.32</v>
      </c>
      <c r="BV6" s="22">
        <f t="shared" si="8"/>
        <v>100.85</v>
      </c>
      <c r="BW6" s="22">
        <f t="shared" si="8"/>
        <v>103.79</v>
      </c>
      <c r="BX6" s="22">
        <f t="shared" si="8"/>
        <v>98.3</v>
      </c>
      <c r="BY6" s="22">
        <f t="shared" si="8"/>
        <v>98.89</v>
      </c>
      <c r="BZ6" s="21" t="str">
        <f>IF(BZ7="","",IF(BZ7="-","【-】","【"&amp;SUBSTITUTE(TEXT(BZ7,"#,##0.00"),"-","△")&amp;"】"))</f>
        <v>【97.82】</v>
      </c>
      <c r="CA6" s="22">
        <f>IF(CA7="",NA(),CA7)</f>
        <v>161.85</v>
      </c>
      <c r="CB6" s="22">
        <f t="shared" ref="CB6:CJ6" si="9">IF(CB7="",NA(),CB7)</f>
        <v>155.13</v>
      </c>
      <c r="CC6" s="22">
        <f t="shared" si="9"/>
        <v>157.04</v>
      </c>
      <c r="CD6" s="22">
        <f t="shared" si="9"/>
        <v>159.06</v>
      </c>
      <c r="CE6" s="22">
        <f t="shared" si="9"/>
        <v>156.41</v>
      </c>
      <c r="CF6" s="22">
        <f t="shared" si="9"/>
        <v>168.56</v>
      </c>
      <c r="CG6" s="22">
        <f t="shared" si="9"/>
        <v>167.1</v>
      </c>
      <c r="CH6" s="22">
        <f t="shared" si="9"/>
        <v>167.86</v>
      </c>
      <c r="CI6" s="22">
        <f t="shared" si="9"/>
        <v>173.68</v>
      </c>
      <c r="CJ6" s="22">
        <f t="shared" si="9"/>
        <v>174.52</v>
      </c>
      <c r="CK6" s="21" t="str">
        <f>IF(CK7="","",IF(CK7="-","【-】","【"&amp;SUBSTITUTE(TEXT(CK7,"#,##0.00"),"-","△")&amp;"】"))</f>
        <v>【177.56】</v>
      </c>
      <c r="CL6" s="22">
        <f>IF(CL7="",NA(),CL7)</f>
        <v>83.67</v>
      </c>
      <c r="CM6" s="22">
        <f t="shared" ref="CM6:CU6" si="10">IF(CM7="",NA(),CM7)</f>
        <v>87.73</v>
      </c>
      <c r="CN6" s="22">
        <f t="shared" si="10"/>
        <v>87.5</v>
      </c>
      <c r="CO6" s="22">
        <f t="shared" si="10"/>
        <v>78.67</v>
      </c>
      <c r="CP6" s="22">
        <f t="shared" si="10"/>
        <v>78.66</v>
      </c>
      <c r="CQ6" s="22">
        <f t="shared" si="10"/>
        <v>59.51</v>
      </c>
      <c r="CR6" s="22">
        <f t="shared" si="10"/>
        <v>59.91</v>
      </c>
      <c r="CS6" s="22">
        <f t="shared" si="10"/>
        <v>59.4</v>
      </c>
      <c r="CT6" s="22">
        <f t="shared" si="10"/>
        <v>59.24</v>
      </c>
      <c r="CU6" s="22">
        <f t="shared" si="10"/>
        <v>58.77</v>
      </c>
      <c r="CV6" s="21" t="str">
        <f>IF(CV7="","",IF(CV7="-","【-】","【"&amp;SUBSTITUTE(TEXT(CV7,"#,##0.00"),"-","△")&amp;"】"))</f>
        <v>【59.81】</v>
      </c>
      <c r="CW6" s="22">
        <f>IF(CW7="",NA(),CW7)</f>
        <v>96.63</v>
      </c>
      <c r="CX6" s="22">
        <f t="shared" ref="CX6:DF6" si="11">IF(CX7="",NA(),CX7)</f>
        <v>96.84</v>
      </c>
      <c r="CY6" s="22">
        <f t="shared" si="11"/>
        <v>97.31</v>
      </c>
      <c r="CZ6" s="22">
        <f t="shared" si="11"/>
        <v>97.1</v>
      </c>
      <c r="DA6" s="22">
        <f t="shared" si="11"/>
        <v>96.46</v>
      </c>
      <c r="DB6" s="22">
        <f t="shared" si="11"/>
        <v>87.08</v>
      </c>
      <c r="DC6" s="22">
        <f t="shared" si="11"/>
        <v>87.26</v>
      </c>
      <c r="DD6" s="22">
        <f t="shared" si="11"/>
        <v>87.57</v>
      </c>
      <c r="DE6" s="22">
        <f t="shared" si="11"/>
        <v>87.26</v>
      </c>
      <c r="DF6" s="22">
        <f t="shared" si="11"/>
        <v>86.95</v>
      </c>
      <c r="DG6" s="21" t="str">
        <f>IF(DG7="","",IF(DG7="-","【-】","【"&amp;SUBSTITUTE(TEXT(DG7,"#,##0.00"),"-","△")&amp;"】"))</f>
        <v>【89.42】</v>
      </c>
      <c r="DH6" s="22">
        <f>IF(DH7="",NA(),DH7)</f>
        <v>73.58</v>
      </c>
      <c r="DI6" s="22">
        <f t="shared" ref="DI6:DQ6" si="12">IF(DI7="",NA(),DI7)</f>
        <v>73.81</v>
      </c>
      <c r="DJ6" s="22">
        <f t="shared" si="12"/>
        <v>74.09</v>
      </c>
      <c r="DK6" s="22">
        <f t="shared" si="12"/>
        <v>74.400000000000006</v>
      </c>
      <c r="DL6" s="22">
        <f t="shared" si="12"/>
        <v>74.11</v>
      </c>
      <c r="DM6" s="22">
        <f t="shared" si="12"/>
        <v>48.55</v>
      </c>
      <c r="DN6" s="22">
        <f t="shared" si="12"/>
        <v>49.2</v>
      </c>
      <c r="DO6" s="22">
        <f t="shared" si="12"/>
        <v>50.01</v>
      </c>
      <c r="DP6" s="22">
        <f t="shared" si="12"/>
        <v>50.99</v>
      </c>
      <c r="DQ6" s="22">
        <f t="shared" si="12"/>
        <v>51.79</v>
      </c>
      <c r="DR6" s="21" t="str">
        <f>IF(DR7="","",IF(DR7="-","【-】","【"&amp;SUBSTITUTE(TEXT(DR7,"#,##0.00"),"-","△")&amp;"】"))</f>
        <v>【52.02】</v>
      </c>
      <c r="DS6" s="22">
        <f>IF(DS7="",NA(),DS7)</f>
        <v>3.22</v>
      </c>
      <c r="DT6" s="22">
        <f t="shared" ref="DT6:EB6" si="13">IF(DT7="",NA(),DT7)</f>
        <v>20.78</v>
      </c>
      <c r="DU6" s="22">
        <f t="shared" si="13"/>
        <v>24.05</v>
      </c>
      <c r="DV6" s="22">
        <f t="shared" si="13"/>
        <v>29.65</v>
      </c>
      <c r="DW6" s="22">
        <f t="shared" si="13"/>
        <v>35.86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0.13</v>
      </c>
      <c r="EE6" s="22">
        <f t="shared" ref="EE6:EM6" si="14">IF(EE7="",NA(),EE7)</f>
        <v>0.03</v>
      </c>
      <c r="EF6" s="22">
        <f t="shared" si="14"/>
        <v>0.48</v>
      </c>
      <c r="EG6" s="22">
        <f t="shared" si="14"/>
        <v>0.91</v>
      </c>
      <c r="EH6" s="22">
        <f t="shared" si="14"/>
        <v>0.93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82244</v>
      </c>
      <c r="D7" s="24">
        <v>46</v>
      </c>
      <c r="E7" s="24">
        <v>1</v>
      </c>
      <c r="F7" s="24">
        <v>0</v>
      </c>
      <c r="G7" s="24">
        <v>1</v>
      </c>
      <c r="H7" s="24" t="s">
        <v>93</v>
      </c>
      <c r="I7" s="24" t="s">
        <v>94</v>
      </c>
      <c r="J7" s="24" t="s">
        <v>95</v>
      </c>
      <c r="K7" s="24" t="s">
        <v>96</v>
      </c>
      <c r="L7" s="24" t="s">
        <v>97</v>
      </c>
      <c r="M7" s="24" t="s">
        <v>98</v>
      </c>
      <c r="N7" s="25" t="s">
        <v>99</v>
      </c>
      <c r="O7" s="25">
        <v>91.04</v>
      </c>
      <c r="P7" s="25">
        <v>99.47</v>
      </c>
      <c r="Q7" s="25">
        <v>3581</v>
      </c>
      <c r="R7" s="25">
        <v>70659</v>
      </c>
      <c r="S7" s="25">
        <v>35.71</v>
      </c>
      <c r="T7" s="25">
        <v>1978.69</v>
      </c>
      <c r="U7" s="25">
        <v>70252</v>
      </c>
      <c r="V7" s="25">
        <v>35.71</v>
      </c>
      <c r="W7" s="25">
        <v>1967.29</v>
      </c>
      <c r="X7" s="25">
        <v>122.3</v>
      </c>
      <c r="Y7" s="25">
        <v>114.05</v>
      </c>
      <c r="Z7" s="25">
        <v>122.75</v>
      </c>
      <c r="AA7" s="25">
        <v>120.17</v>
      </c>
      <c r="AB7" s="25">
        <v>124.44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1003.93</v>
      </c>
      <c r="AU7" s="25">
        <v>876.77</v>
      </c>
      <c r="AV7" s="25">
        <v>875.13</v>
      </c>
      <c r="AW7" s="25">
        <v>922.44</v>
      </c>
      <c r="AX7" s="25">
        <v>477.82</v>
      </c>
      <c r="AY7" s="25">
        <v>360.86</v>
      </c>
      <c r="AZ7" s="25">
        <v>350.79</v>
      </c>
      <c r="BA7" s="25">
        <v>354.57</v>
      </c>
      <c r="BB7" s="25">
        <v>357.74</v>
      </c>
      <c r="BC7" s="25">
        <v>344.88</v>
      </c>
      <c r="BD7" s="25">
        <v>243.36</v>
      </c>
      <c r="BE7" s="25">
        <v>3.28</v>
      </c>
      <c r="BF7" s="25">
        <v>2.95</v>
      </c>
      <c r="BG7" s="25">
        <v>2.2999999999999998</v>
      </c>
      <c r="BH7" s="25">
        <v>1.87</v>
      </c>
      <c r="BI7" s="25">
        <v>1.39</v>
      </c>
      <c r="BJ7" s="25">
        <v>309.27999999999997</v>
      </c>
      <c r="BK7" s="25">
        <v>322.92</v>
      </c>
      <c r="BL7" s="25">
        <v>303.45999999999998</v>
      </c>
      <c r="BM7" s="25">
        <v>307.27999999999997</v>
      </c>
      <c r="BN7" s="25">
        <v>304.02</v>
      </c>
      <c r="BO7" s="25">
        <v>265.93</v>
      </c>
      <c r="BP7" s="25">
        <v>114.89</v>
      </c>
      <c r="BQ7" s="25">
        <v>110.02</v>
      </c>
      <c r="BR7" s="25">
        <v>116.2</v>
      </c>
      <c r="BS7" s="25">
        <v>114.58</v>
      </c>
      <c r="BT7" s="25">
        <v>116.67</v>
      </c>
      <c r="BU7" s="25">
        <v>103.32</v>
      </c>
      <c r="BV7" s="25">
        <v>100.85</v>
      </c>
      <c r="BW7" s="25">
        <v>103.79</v>
      </c>
      <c r="BX7" s="25">
        <v>98.3</v>
      </c>
      <c r="BY7" s="25">
        <v>98.89</v>
      </c>
      <c r="BZ7" s="25">
        <v>97.82</v>
      </c>
      <c r="CA7" s="25">
        <v>161.85</v>
      </c>
      <c r="CB7" s="25">
        <v>155.13</v>
      </c>
      <c r="CC7" s="25">
        <v>157.04</v>
      </c>
      <c r="CD7" s="25">
        <v>159.06</v>
      </c>
      <c r="CE7" s="25">
        <v>156.41</v>
      </c>
      <c r="CF7" s="25">
        <v>168.56</v>
      </c>
      <c r="CG7" s="25">
        <v>167.1</v>
      </c>
      <c r="CH7" s="25">
        <v>167.86</v>
      </c>
      <c r="CI7" s="25">
        <v>173.68</v>
      </c>
      <c r="CJ7" s="25">
        <v>174.52</v>
      </c>
      <c r="CK7" s="25">
        <v>177.56</v>
      </c>
      <c r="CL7" s="25">
        <v>83.67</v>
      </c>
      <c r="CM7" s="25">
        <v>87.73</v>
      </c>
      <c r="CN7" s="25">
        <v>87.5</v>
      </c>
      <c r="CO7" s="25">
        <v>78.67</v>
      </c>
      <c r="CP7" s="25">
        <v>78.66</v>
      </c>
      <c r="CQ7" s="25">
        <v>59.51</v>
      </c>
      <c r="CR7" s="25">
        <v>59.91</v>
      </c>
      <c r="CS7" s="25">
        <v>59.4</v>
      </c>
      <c r="CT7" s="25">
        <v>59.24</v>
      </c>
      <c r="CU7" s="25">
        <v>58.77</v>
      </c>
      <c r="CV7" s="25">
        <v>59.81</v>
      </c>
      <c r="CW7" s="25">
        <v>96.63</v>
      </c>
      <c r="CX7" s="25">
        <v>96.84</v>
      </c>
      <c r="CY7" s="25">
        <v>97.31</v>
      </c>
      <c r="CZ7" s="25">
        <v>97.1</v>
      </c>
      <c r="DA7" s="25">
        <v>96.46</v>
      </c>
      <c r="DB7" s="25">
        <v>87.08</v>
      </c>
      <c r="DC7" s="25">
        <v>87.26</v>
      </c>
      <c r="DD7" s="25">
        <v>87.57</v>
      </c>
      <c r="DE7" s="25">
        <v>87.26</v>
      </c>
      <c r="DF7" s="25">
        <v>86.95</v>
      </c>
      <c r="DG7" s="25">
        <v>89.42</v>
      </c>
      <c r="DH7" s="25">
        <v>73.58</v>
      </c>
      <c r="DI7" s="25">
        <v>73.81</v>
      </c>
      <c r="DJ7" s="25">
        <v>74.09</v>
      </c>
      <c r="DK7" s="25">
        <v>74.400000000000006</v>
      </c>
      <c r="DL7" s="25">
        <v>74.11</v>
      </c>
      <c r="DM7" s="25">
        <v>48.55</v>
      </c>
      <c r="DN7" s="25">
        <v>49.2</v>
      </c>
      <c r="DO7" s="25">
        <v>50.01</v>
      </c>
      <c r="DP7" s="25">
        <v>50.99</v>
      </c>
      <c r="DQ7" s="25">
        <v>51.79</v>
      </c>
      <c r="DR7" s="25">
        <v>52.02</v>
      </c>
      <c r="DS7" s="25">
        <v>3.22</v>
      </c>
      <c r="DT7" s="25">
        <v>20.78</v>
      </c>
      <c r="DU7" s="25">
        <v>24.05</v>
      </c>
      <c r="DV7" s="25">
        <v>29.65</v>
      </c>
      <c r="DW7" s="25">
        <v>35.86</v>
      </c>
      <c r="DX7" s="25">
        <v>17.11</v>
      </c>
      <c r="DY7" s="25">
        <v>18.329999999999998</v>
      </c>
      <c r="DZ7" s="25">
        <v>20.27</v>
      </c>
      <c r="EA7" s="25">
        <v>21.69</v>
      </c>
      <c r="EB7" s="25">
        <v>23.19</v>
      </c>
      <c r="EC7" s="25">
        <v>25.37</v>
      </c>
      <c r="ED7" s="25">
        <v>0.13</v>
      </c>
      <c r="EE7" s="25">
        <v>0.03</v>
      </c>
      <c r="EF7" s="25">
        <v>0.48</v>
      </c>
      <c r="EG7" s="25">
        <v>0.91</v>
      </c>
      <c r="EH7" s="25">
        <v>0.93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2025-02-04T02:53:09Z</cp:lastPrinted>
  <dcterms:created xsi:type="dcterms:W3CDTF">2025-01-24T06:45:51Z</dcterms:created>
  <dcterms:modified xsi:type="dcterms:W3CDTF">2025-02-26T02:31:53Z</dcterms:modified>
  <cp:category/>
</cp:coreProperties>
</file>