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a6+yN9Yl0XWzJ9vak3f4B/jQsiz5vqdyZiJGC/TbLpksGClhL/lWnq99THflTG9UDSez+xMh4CBhPJiJRIEQ7A==" workbookSaltValue="ch/lrZcL6zHiGVooMSISgQ=="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<sst xmlns="http://schemas.openxmlformats.org/spreadsheetml/2006/main" count="228" uniqueCount="111">
  <si>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</si>
  <si>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</si>
  <si>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</si>
  <si>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</si>
  <si>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</si>
  <si>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</si>
  <si>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</si>
  <si>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</si>
  <si>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</si>
  <si>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</si>
  <si>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</si>
  <si>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</si>
  <si>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</si>
  <si>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</si>
  <si>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</si>
  <si>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</si>
  <si>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</si>
  <si>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</si>
  <si>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</si>
  <si>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</si>
  <si>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</si>
  <si>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</si>
  <si>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</si>
  <si>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</si>
  <si>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</si>
  <si>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</si>
  <si>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</si>
  <si>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</si>
  <si>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</si>
  <si>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</si>
  <si>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</si>
  <si>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</si>
  <si>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</si>
  <si>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</si>
  <si>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</si>
  <si>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</si>
  <si>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</si>
  <si>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</si>
  <si>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</si>
  <si>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</si>
  <si>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</si>
  <si>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</si>
  <si>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</si>
  <si>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</si>
  <si>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</si>
  <si>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</si>
  <si>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</si>
  <si>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</si>
  <si>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</si>
  <si>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</si>
  <si>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</si>
  <si>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</si>
  <si>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</si>
  <si>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</si>
  <si>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</si>
  <si>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</si>
  <si>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</si>
  <si>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</si>
  <si>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</si>
  <si>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</si>
  <si>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</si>
  <si>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</si>
  <si>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</si>
  <si>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</si>
  <si>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</si>
  <si>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</si>
  <si>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</si>
  <si>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</si>
  <si>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</si>
  <si>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</si>
  <si>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</si>
  <si>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</si>
  <si>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</si>
  <si>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</si>
  <si>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</si>
  <si>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</si>
  <si>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</si>
  <si>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</si>
  <si>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</si>
  <si>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</si>
  <si>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</si>
  <si>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</si>
  <si>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</si>
  <si>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</si>
  <si>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</si>
  <si>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</si>
  <si>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</si>
  <si>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</si>
  <si>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</si>
  <si>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</si>
  <si>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</si>
  <si>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</si>
  <si>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</si>
  <si>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</si>
  <si>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常陸大宮市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</si>
  <si>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</si>
  <si>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</si>
  <si>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</si>
  <si>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</si>
  <si>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</si>
  <si>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</si>
  <si>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</si>
  <si>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</si>
  <si>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</si>
  <si>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</si>
  <si>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</si>
  <si>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</si>
  <si>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</si>
  <si>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①経営収支比率は全国平均及び類似団体平均を上回っているが、収入の根幹である給水収益は、人口減少と共に減少傾向にあり、管路の更新費用を賄えず、一般会計からの繰入金に依存している状況である。
②累積欠損金比率は0%であり、欠損金は発生していない。
③流動比率は前年度と比べ流動負債に計上される未払金が増えたことにより、比率が下がったが、全国平均及び類似団体平均は上回っている。
④企業債残高対給水収益比率は、統合前の簡易水道地域の建設改良工事の財源として多額の企業債を発行していることから、比較的高い状況である。
⑤料金回収率は全国平均及び類似団体平均を上回っているが、前年度と比較し、比率が下がった。これは、物価高騰に伴う経済対策として水道料金の減免措置を行ったことが大きな要因である。
⑥給水原価は全国平均及び類似団体平均より高い211.78円となった。これは有収水量に対して経常費用の割合が大きいことが要因であり、今後は管路の更新などにより有収率の向上に努め、経常費用の削減を図っていく必要がある。
⑦施設利用率：全国平均及び類似団体平均より高い70.83％となった。急速に進む人口減少を踏まえ、具体的な施設の更新計画と合わせてダウンサイジング等も視野に入れながら、効率の良い水道事業の運営に努める必要がある。
⑧有収率は全国平均及び類似団体平均を大きく下回り、⑥給水原価及び⑦施設利用率が高くなっていることから、管路の老朽化による漏水が有収率を低下させ、経営効率性を悪化させる要因となっている。</t>
  </si>
  <si>
    <t>①有形固定資産減価償却率及び②管路経年化率は、全国平均及び類似団体平均より高く、管路の老朽化が見られる。
③管路更新率は全国平均及び類似団体平均より高く、積極的に老朽化した管路の更新を進めていることが表れている。</t>
  </si>
  <si>
    <t>経営の健全性については、一定の水準を維持してはいるものの、今後は急速に進む人口減少に伴い、給水収益も減少することが予想される。一般会計からの繰入金に依存している現状ではあるが、一方では独立採算の観点から、自主財源の確保を求められおり、今後の経営状況の見通しは厳しいものとなっている。そのような現状を踏まえ、令和2年度に「水道ビジョン」と「経営戦略」を包含した中長期的な基本方針となる「水道事業経営計画」を策定し、実効性のある経営改善に取り組んでいるところである。
　給水収益の確保や施設・管路の老朽化対策など様々な課題を抱えている中で、特に早急な対策を講ずる必要があるのが有収率の向上である。有収率については近年、全国平均等と比較しても著しく低い60％台となっており、有収水量に係る動力費や薬品費などの経常費用が必要以上に支出されており、経営を圧迫している現状である。今後も様々な方策を模索し、工夫を凝らしながら取り組んで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</si>
</sst>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0.89</c:v>
                </c:pt>
                <c:pt idx="1">
                  <c:v>1.1200000000000001</c:v>
                </c:pt>
                <c:pt idx="2">
                  <c:v>0.8</c:v>
                </c:pt>
                <c:pt idx="3">
                  <c:v>0.75</c:v>
                </c:pt>
                <c:pt idx="4">
                  <c:v>0.74</c:v>
                </c:pt>
              </c:numCache>
            </c:numRef>
          </c:val>
          <c:extLst>
            <c:ext xmlns:c16="http://schemas.microsoft.com/office/drawing/2014/chart" uri="{C3380CC4-5D6E-409C-BE32-E72D297353CC}">
              <c16:uniqueId val="{00000000-A6EA-4B64-9706-22E8AD281E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6EA-4B64-9706-22E8AD281E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107.58</c:v>
                </c:pt>
                <c:pt idx="1">
                  <c:v>112.48</c:v>
                </c:pt>
                <c:pt idx="2">
                  <c:v>104.94</c:v>
                </c:pt>
                <c:pt idx="3">
                  <c:v>113.89</c:v>
                </c:pt>
                <c:pt idx="4">
                  <c:v>118.39</c:v>
                </c:pt>
              </c:numCache>
            </c:numRef>
          </c:val>
          <c:extLst>
            <c:ext xmlns:c16="http://schemas.microsoft.com/office/drawing/2014/chart" uri="{C3380CC4-5D6E-409C-BE32-E72D297353CC}">
              <c16:uniqueId val="{00000000-9EB1-4E2A-832A-A84397E9AB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9EB1-4E2A-832A-A84397E9AB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51.73</c:v>
                </c:pt>
                <c:pt idx="1">
                  <c:v>51.6</c:v>
                </c:pt>
                <c:pt idx="2">
                  <c:v>53.07</c:v>
                </c:pt>
                <c:pt idx="3">
                  <c:v>53.96</c:v>
                </c:pt>
                <c:pt idx="4">
                  <c:v>54.84</c:v>
                </c:pt>
              </c:numCache>
            </c:numRef>
          </c:val>
          <c:extLst>
            <c:ext xmlns:c16="http://schemas.microsoft.com/office/drawing/2014/chart" uri="{C3380CC4-5D6E-409C-BE32-E72D297353CC}">
              <c16:uniqueId val="{00000000-2EF4-4984-A769-D2080668C4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EF4-4984-A769-D2080668C4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20.18</c:v>
                </c:pt>
                <c:pt idx="1">
                  <c:v>20.03</c:v>
                </c:pt>
                <c:pt idx="2">
                  <c:v>24.38</c:v>
                </c:pt>
                <c:pt idx="3">
                  <c:v>26.1</c:v>
                </c:pt>
                <c:pt idx="4">
                  <c:v>27.84</c:v>
                </c:pt>
              </c:numCache>
            </c:numRef>
          </c:val>
          <c:extLst>
            <c:ext xmlns:c16="http://schemas.microsoft.com/office/drawing/2014/chart" uri="{C3380CC4-5D6E-409C-BE32-E72D297353CC}">
              <c16:uniqueId val="{00000000-F9B1-4C50-8CB2-990DD30FDF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F9B1-4C50-8CB2-990DD30FDF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B1-416A-BB55-83E4DD3FCC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3B1-416A-BB55-83E4DD3FCC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344.63</c:v>
                </c:pt>
                <c:pt idx="1">
                  <c:v>259.08</c:v>
                </c:pt>
                <c:pt idx="2">
                  <c:v>365.04</c:v>
                </c:pt>
                <c:pt idx="3">
                  <c:v>352.21</c:v>
                </c:pt>
                <c:pt idx="4">
                  <c:v>341.6</c:v>
                </c:pt>
              </c:numCache>
            </c:numRef>
          </c:val>
          <c:extLst>
            <c:ext xmlns:c16="http://schemas.microsoft.com/office/drawing/2014/chart" uri="{C3380CC4-5D6E-409C-BE32-E72D297353CC}">
              <c16:uniqueId val="{00000000-5A8A-45E3-9D2B-92A779B415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5A8A-45E3-9D2B-92A779B415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366.72</c:v>
                </c:pt>
                <c:pt idx="1">
                  <c:v>362.78</c:v>
                </c:pt>
                <c:pt idx="2">
                  <c:v>375.22</c:v>
                </c:pt>
                <c:pt idx="3">
                  <c:v>329.5</c:v>
                </c:pt>
                <c:pt idx="4">
                  <c:v>338.96</c:v>
                </c:pt>
              </c:numCache>
            </c:numRef>
          </c:val>
          <c:extLst>
            <c:ext xmlns:c16="http://schemas.microsoft.com/office/drawing/2014/chart" uri="{C3380CC4-5D6E-409C-BE32-E72D297353CC}">
              <c16:uniqueId val="{00000000-322D-490C-8060-4040D380F5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22D-490C-8060-4040D380F5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95.48</c:v>
                </c:pt>
                <c:pt idx="1">
                  <c:v>97.51</c:v>
                </c:pt>
                <c:pt idx="2">
                  <c:v>87.87</c:v>
                </c:pt>
                <c:pt idx="3">
                  <c:v>102.6</c:v>
                </c:pt>
                <c:pt idx="4">
                  <c:v>98.04</c:v>
                </c:pt>
              </c:numCache>
            </c:numRef>
          </c:val>
          <c:extLst>
            <c:ext xmlns:c16="http://schemas.microsoft.com/office/drawing/2014/chart" uri="{C3380CC4-5D6E-409C-BE32-E72D297353CC}">
              <c16:uniqueId val="{00000000-A98B-4238-8378-3ED4C4325C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98B-4238-8378-3ED4C4325C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229.69</c:v>
                </c:pt>
                <c:pt idx="1">
                  <c:v>226.8</c:v>
                </c:pt>
                <c:pt idx="2">
                  <c:v>235.89</c:v>
                </c:pt>
                <c:pt idx="3">
                  <c:v>216.82</c:v>
                </c:pt>
                <c:pt idx="4">
                  <c:v>211.78</c:v>
                </c:pt>
              </c:numCache>
            </c:numRef>
          </c:val>
          <c:extLst>
            <c:ext xmlns:c16="http://schemas.microsoft.com/office/drawing/2014/chart" uri="{C3380CC4-5D6E-409C-BE32-E72D297353CC}">
              <c16:uniqueId val="{00000000-1AD0-4D2C-B5ED-8F4DEB00D8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AD0-4D2C-B5ED-8F4DEB00D8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77.25</c:v>
                </c:pt>
                <c:pt idx="1">
                  <c:v>76.989999999999995</c:v>
                </c:pt>
                <c:pt idx="2">
                  <c:v>74.81</c:v>
                </c:pt>
                <c:pt idx="3">
                  <c:v>71.760000000000005</c:v>
                </c:pt>
                <c:pt idx="4">
                  <c:v>70.83</c:v>
                </c:pt>
              </c:numCache>
            </c:numRef>
          </c:val>
          <c:extLst>
            <c:ext xmlns:c16="http://schemas.microsoft.com/office/drawing/2014/chart" uri="{C3380CC4-5D6E-409C-BE32-E72D297353CC}">
              <c16:uniqueId val="{00000000-84AC-4B3D-A090-44349B5311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84AC-4B3D-A090-44349B5311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62.08</c:v>
                </c:pt>
                <c:pt idx="1">
                  <c:v>61.58</c:v>
                </c:pt>
                <c:pt idx="2">
                  <c:v>62.37</c:v>
                </c:pt>
                <c:pt idx="3">
                  <c:v>65.010000000000005</c:v>
                </c:pt>
                <c:pt idx="4">
                  <c:v>64.45</c:v>
                </c:pt>
              </c:numCache>
            </c:numRef>
          </c:val>
          <c:extLst>
            <c:ext xmlns:c16="http://schemas.microsoft.com/office/drawing/2014/chart" uri="{C3380CC4-5D6E-409C-BE32-E72D297353CC}">
              <c16:uniqueId val="{00000000-8A15-4889-9C0D-8C5259F84E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A15-4889-9C0D-8C5259F84E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常陸大宮市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38664</v>
      </c>
      <c r="AM8" s="43"/>
      <c r="AN8" s="43"/>
      <c r="AO8" s="43"/>
      <c r="AP8" s="43"/>
      <c r="AQ8" s="43"/>
      <c r="AR8" s="43"/>
      <c r="AS8" s="43"/>
      <c r="AT8" s="44">
        <f>データ!$S$6</f>
        <v>348.45</v>
      </c>
      <c r="AU8" s="45"/>
      <c r="AV8" s="45"/>
      <c r="AW8" s="45"/>
      <c r="AX8" s="45"/>
      <c r="AY8" s="45"/>
      <c r="AZ8" s="45"/>
      <c r="BA8" s="45"/>
      <c r="BB8" s="46">
        <f>データ!$T$6</f>
        <v>110.96</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23</v>
      </c>
      <c r="J9" s="33"/>
      <c r="K9" s="33"/>
      <c r="L9" s="33"/>
      <c r="M9" s="33"/>
      <c r="N9" s="33"/>
      <c r="O9" s="34"/>
      <c r="P9" s="35" t="s">
        <v>24</v>
      </c>
      <c r="Q9" s="35"/>
      <c r="R9" s="35"/>
      <c r="S9" s="35"/>
      <c r="T9" s="35"/>
      <c r="U9" s="35"/>
      <c r="V9" s="35"/>
      <c r="W9" s="35" t="s">
        <v>22</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15</v>
      </c>
      <c r="BC9" s="35"/>
      <c r="BD9" s="35"/>
      <c r="BE9" s="35"/>
      <c r="BF9" s="35"/>
      <c r="BG9" s="35"/>
      <c r="BH9" s="35"/>
      <c r="BI9" s="35"/>
      <c r="BJ9" s="3"/>
      <c r="BK9" s="3"/>
      <c r="BL9" s="51" t="s">
        <v>31</v>
      </c>
      <c r="BM9" s="52"/>
      <c r="BN9" s="53" t="s">
        <v>32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75.92</v>
      </c>
      <c r="J10" s="45"/>
      <c r="K10" s="45"/>
      <c r="L10" s="45"/>
      <c r="M10" s="45"/>
      <c r="N10" s="45"/>
      <c r="O10" s="55"/>
      <c r="P10" s="46">
        <f>データ!$P$6</f>
        <v>94.87</v>
      </c>
      <c r="Q10" s="46"/>
      <c r="R10" s="46"/>
      <c r="S10" s="46"/>
      <c r="T10" s="46"/>
      <c r="U10" s="46"/>
      <c r="V10" s="46"/>
      <c r="W10" s="43">
        <f>データ!$Q$6</f>
        <v>4300</v>
      </c>
      <c r="X10" s="43"/>
      <c r="Y10" s="43"/>
      <c r="Z10" s="43"/>
      <c r="AA10" s="43"/>
      <c r="AB10" s="43"/>
      <c r="AC10" s="43"/>
      <c r="AD10" s="2"/>
      <c r="AE10" s="2"/>
      <c r="AF10" s="2"/>
      <c r="AG10" s="2"/>
      <c r="AH10" s="2"/>
      <c r="AI10" s="2"/>
      <c r="AJ10" s="2"/>
      <c r="AK10" s="2"/>
      <c r="AL10" s="43">
        <f>データ!$U$6</f>
        <v>36444</v>
      </c>
      <c r="AM10" s="43"/>
      <c r="AN10" s="43"/>
      <c r="AO10" s="43"/>
      <c r="AP10" s="43"/>
      <c r="AQ10" s="43"/>
      <c r="AR10" s="43"/>
      <c r="AS10" s="43"/>
      <c r="AT10" s="44">
        <f>データ!$V$6</f>
        <v>348.3</v>
      </c>
      <c r="AU10" s="45"/>
      <c r="AV10" s="45"/>
      <c r="AW10" s="45"/>
      <c r="AX10" s="45"/>
      <c r="AY10" s="45"/>
      <c r="AZ10" s="45"/>
      <c r="BA10" s="45"/>
      <c r="BB10" s="46">
        <f>データ!$W$6</f>
        <v>104.63</v>
      </c>
      <c r="BC10" s="46"/>
      <c r="BD10" s="46"/>
      <c r="BE10" s="46"/>
      <c r="BF10" s="46"/>
      <c r="BG10" s="46"/>
      <c r="BH10" s="46"/>
      <c r="BI10" s="46"/>
      <c r="BJ10" s="2"/>
      <c r="BK10" s="2"/>
      <c r="BL10" s="56" t="s">
        <v>34</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109</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15">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15">
      <c r="C83" s="10"/>
    </row>
    <row r="84" spans="1:78" hidden="1" x14ac:dyDescent="0.15">
      <c r="B84" s="6" t="s">
        <v>43</v>
      </c>
      <c r="C84" s="6"/>
      <c r="D84" s="6"/>
      <c r="E84" s="6" t="s">
        <v>44</v>
      </c>
      <c r="F84" s="6" t="s">
        <v>46</v>
      </c>
      <c r="G84" s="6" t="s">
        <v>48</v>
      </c>
      <c r="H84" s="6" t="s">
        <v>42</v>
      </c>
      <c r="I84" s="6" t="s">
        <v>7</v>
      </c>
      <c r="J84" s="6" t="s">
        <v>26</v>
      </c>
      <c r="K84" s="6" t="s">
        <v>49</v>
      </c>
      <c r="L84" s="6" t="s">
        <v>50</v>
      </c>
      <c r="M84" s="6" t="s">
        <v>33</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Tm2/vPtsiSwQOlYI68AyjqLx6Wkw0cPg14WBecyYfGq8a8BY54c2sCOjUkmo6bZAO022vFeD4GUqcKcT2B41KA==" saltValue="P2L6R7BnvXdBu25v8R4sE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51</v>
      </c>
      <c r="C3" s="17" t="s">
        <v>58</v>
      </c>
      <c r="D3" s="17" t="s">
        <v>59</v>
      </c>
      <c r="E3" s="17" t="s">
        <v>4</v>
      </c>
      <c r="F3" s="17" t="s">
        <v>3</v>
      </c>
      <c r="G3" s="17" t="s">
        <v>25</v>
      </c>
      <c r="H3" s="86" t="s">
        <v>30</v>
      </c>
      <c r="I3" s="87"/>
      <c r="J3" s="87"/>
      <c r="K3" s="87"/>
      <c r="L3" s="87"/>
      <c r="M3" s="87"/>
      <c r="N3" s="87"/>
      <c r="O3" s="87"/>
      <c r="P3" s="87"/>
      <c r="Q3" s="87"/>
      <c r="R3" s="87"/>
      <c r="S3" s="87"/>
      <c r="T3" s="87"/>
      <c r="U3" s="87"/>
      <c r="V3" s="87"/>
      <c r="W3" s="88"/>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60</v>
      </c>
      <c r="B4" s="18"/>
      <c r="C4" s="18"/>
      <c r="D4" s="18"/>
      <c r="E4" s="18"/>
      <c r="F4" s="18"/>
      <c r="G4" s="18"/>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61</v>
      </c>
      <c r="BF4" s="85"/>
      <c r="BG4" s="85"/>
      <c r="BH4" s="85"/>
      <c r="BI4" s="85"/>
      <c r="BJ4" s="85"/>
      <c r="BK4" s="85"/>
      <c r="BL4" s="85"/>
      <c r="BM4" s="85"/>
      <c r="BN4" s="85"/>
      <c r="BO4" s="85"/>
      <c r="BP4" s="85" t="s">
        <v>35</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15">
      <c r="A5" s="15" t="s">
        <v>28</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43</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15">
      <c r="A6" s="15" t="s">
        <v>93</v>
      </c>
      <c r="B6" s="20">
        <f t="shared" ref="B6:W6" si="1">B7</f>
        <v>2023</v>
      </c>
      <c r="C6" s="20">
        <f t="shared" si="1"/>
        <v>82252</v>
      </c>
      <c r="D6" s="20">
        <f t="shared" si="1"/>
        <v>46</v>
      </c>
      <c r="E6" s="20">
        <f t="shared" si="1"/>
        <v>1</v>
      </c>
      <c r="F6" s="20">
        <f t="shared" si="1"/>
        <v>0</v>
      </c>
      <c r="G6" s="20">
        <f t="shared" si="1"/>
        <v>1</v>
      </c>
      <c r="H6" s="20" t="str">
        <f t="shared" si="1"/>
        <v>茨城県　常陸大宮市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75.92</v>
      </c>
      <c r="P6" s="25">
        <f t="shared" si="1"/>
        <v>94.87</v>
      </c>
      <c r="Q6" s="25">
        <f t="shared" si="1"/>
        <v>4300</v>
      </c>
      <c r="R6" s="25">
        <f t="shared" si="1"/>
        <v>38664</v>
      </c>
      <c r="S6" s="25">
        <f t="shared" si="1"/>
        <v>348.45</v>
      </c>
      <c r="T6" s="25">
        <f t="shared" si="1"/>
        <v>110.96</v>
      </c>
      <c r="U6" s="25">
        <f t="shared" si="1"/>
        <v>36444</v>
      </c>
      <c r="V6" s="25">
        <f t="shared" si="1"/>
        <v>348.3</v>
      </c>
      <c r="W6" s="25">
        <f t="shared" si="1"/>
        <v>104.63</v>
      </c>
      <c r="X6" s="27">
        <f t="shared" ref="X6:AG6" si="2">IF(X7="",NA(),X7)</f>
        <v>107.58</v>
      </c>
      <c r="Y6" s="27">
        <f t="shared" si="2"/>
        <v>112.48</v>
      </c>
      <c r="Z6" s="27">
        <f t="shared" si="2"/>
        <v>104.94</v>
      </c>
      <c r="AA6" s="27">
        <f t="shared" si="2"/>
        <v>113.89</v>
      </c>
      <c r="AB6" s="27">
        <f t="shared" si="2"/>
        <v>118.39</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344.63</v>
      </c>
      <c r="AU6" s="27">
        <f t="shared" si="4"/>
        <v>259.08</v>
      </c>
      <c r="AV6" s="27">
        <f t="shared" si="4"/>
        <v>365.04</v>
      </c>
      <c r="AW6" s="27">
        <f t="shared" si="4"/>
        <v>352.21</v>
      </c>
      <c r="AX6" s="27">
        <f t="shared" si="4"/>
        <v>341.6</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366.72</v>
      </c>
      <c r="BF6" s="27">
        <f t="shared" si="5"/>
        <v>362.78</v>
      </c>
      <c r="BG6" s="27">
        <f t="shared" si="5"/>
        <v>375.22</v>
      </c>
      <c r="BH6" s="27">
        <f t="shared" si="5"/>
        <v>329.5</v>
      </c>
      <c r="BI6" s="27">
        <f t="shared" si="5"/>
        <v>338.96</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95.48</v>
      </c>
      <c r="BQ6" s="27">
        <f t="shared" si="6"/>
        <v>97.51</v>
      </c>
      <c r="BR6" s="27">
        <f t="shared" si="6"/>
        <v>87.87</v>
      </c>
      <c r="BS6" s="27">
        <f t="shared" si="6"/>
        <v>102.6</v>
      </c>
      <c r="BT6" s="27">
        <f t="shared" si="6"/>
        <v>98.04</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229.69</v>
      </c>
      <c r="CB6" s="27">
        <f t="shared" si="7"/>
        <v>226.8</v>
      </c>
      <c r="CC6" s="27">
        <f t="shared" si="7"/>
        <v>235.89</v>
      </c>
      <c r="CD6" s="27">
        <f t="shared" si="7"/>
        <v>216.82</v>
      </c>
      <c r="CE6" s="27">
        <f t="shared" si="7"/>
        <v>211.78</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77.25</v>
      </c>
      <c r="CM6" s="27">
        <f t="shared" si="8"/>
        <v>76.989999999999995</v>
      </c>
      <c r="CN6" s="27">
        <f t="shared" si="8"/>
        <v>74.81</v>
      </c>
      <c r="CO6" s="27">
        <f t="shared" si="8"/>
        <v>71.760000000000005</v>
      </c>
      <c r="CP6" s="27">
        <f t="shared" si="8"/>
        <v>70.83</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62.08</v>
      </c>
      <c r="CX6" s="27">
        <f t="shared" si="9"/>
        <v>61.58</v>
      </c>
      <c r="CY6" s="27">
        <f t="shared" si="9"/>
        <v>62.37</v>
      </c>
      <c r="CZ6" s="27">
        <f t="shared" si="9"/>
        <v>65.010000000000005</v>
      </c>
      <c r="DA6" s="27">
        <f t="shared" si="9"/>
        <v>64.45</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51.73</v>
      </c>
      <c r="DI6" s="27">
        <f t="shared" si="10"/>
        <v>51.6</v>
      </c>
      <c r="DJ6" s="27">
        <f t="shared" si="10"/>
        <v>53.07</v>
      </c>
      <c r="DK6" s="27">
        <f t="shared" si="10"/>
        <v>53.96</v>
      </c>
      <c r="DL6" s="27">
        <f t="shared" si="10"/>
        <v>54.84</v>
      </c>
      <c r="DM6" s="27">
        <f t="shared" si="10"/>
        <v>48.17</v>
      </c>
      <c r="DN6" s="27">
        <f t="shared" si="10"/>
        <v>48.83</v>
      </c>
      <c r="DO6" s="27">
        <f t="shared" si="10"/>
        <v>49.96</v>
      </c>
      <c r="DP6" s="27">
        <f t="shared" si="10"/>
        <v>50.82</v>
      </c>
      <c r="DQ6" s="27">
        <f t="shared" si="10"/>
        <v>51.82</v>
      </c>
      <c r="DR6" s="25" t="str">
        <f>IF(DR7="","",IF(DR7="-","【-】","【"&amp;SUBSTITUTE(TEXT(DR7,"#,##0.00"),"-","△")&amp;"】"))</f>
        <v>【52.02】</v>
      </c>
      <c r="DS6" s="27">
        <f t="shared" ref="DS6:EB6" si="11">IF(DS7="",NA(),DS7)</f>
        <v>20.18</v>
      </c>
      <c r="DT6" s="27">
        <f t="shared" si="11"/>
        <v>20.03</v>
      </c>
      <c r="DU6" s="27">
        <f t="shared" si="11"/>
        <v>24.38</v>
      </c>
      <c r="DV6" s="27">
        <f t="shared" si="11"/>
        <v>26.1</v>
      </c>
      <c r="DW6" s="27">
        <f t="shared" si="11"/>
        <v>27.84</v>
      </c>
      <c r="DX6" s="27">
        <f t="shared" si="11"/>
        <v>17.12</v>
      </c>
      <c r="DY6" s="27">
        <f t="shared" si="11"/>
        <v>18.18</v>
      </c>
      <c r="DZ6" s="27">
        <f t="shared" si="11"/>
        <v>19.32</v>
      </c>
      <c r="EA6" s="27">
        <f t="shared" si="11"/>
        <v>21.16</v>
      </c>
      <c r="EB6" s="27">
        <f t="shared" si="11"/>
        <v>22.72</v>
      </c>
      <c r="EC6" s="25" t="str">
        <f>IF(EC7="","",IF(EC7="-","【-】","【"&amp;SUBSTITUTE(TEXT(EC7,"#,##0.00"),"-","△")&amp;"】"))</f>
        <v>【25.37】</v>
      </c>
      <c r="ED6" s="27">
        <f t="shared" ref="ED6:EM6" si="12">IF(ED7="",NA(),ED7)</f>
        <v>0.89</v>
      </c>
      <c r="EE6" s="27">
        <f t="shared" si="12"/>
        <v>1.1200000000000001</v>
      </c>
      <c r="EF6" s="27">
        <f t="shared" si="12"/>
        <v>0.8</v>
      </c>
      <c r="EG6" s="27">
        <f t="shared" si="12"/>
        <v>0.75</v>
      </c>
      <c r="EH6" s="27">
        <f t="shared" si="12"/>
        <v>0.74</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15">
      <c r="A7" s="15"/>
      <c r="B7" s="21">
        <v>2023</v>
      </c>
      <c r="C7" s="21">
        <v>82252</v>
      </c>
      <c r="D7" s="21">
        <v>46</v>
      </c>
      <c r="E7" s="21">
        <v>1</v>
      </c>
      <c r="F7" s="21">
        <v>0</v>
      </c>
      <c r="G7" s="21">
        <v>1</v>
      </c>
      <c r="H7" s="21" t="s">
        <v>94</v>
      </c>
      <c r="I7" s="21" t="s">
        <v>95</v>
      </c>
      <c r="J7" s="21" t="s">
        <v>96</v>
      </c>
      <c r="K7" s="21" t="s">
        <v>97</v>
      </c>
      <c r="L7" s="21" t="s">
        <v>20</v>
      </c>
      <c r="M7" s="21" t="s">
        <v>14</v>
      </c>
      <c r="N7" s="26" t="s">
        <v>98</v>
      </c>
      <c r="O7" s="26">
        <v>75.92</v>
      </c>
      <c r="P7" s="26">
        <v>94.87</v>
      </c>
      <c r="Q7" s="26">
        <v>4300</v>
      </c>
      <c r="R7" s="26">
        <v>38664</v>
      </c>
      <c r="S7" s="26">
        <v>348.45</v>
      </c>
      <c r="T7" s="26">
        <v>110.96</v>
      </c>
      <c r="U7" s="26">
        <v>36444</v>
      </c>
      <c r="V7" s="26">
        <v>348.3</v>
      </c>
      <c r="W7" s="26">
        <v>104.63</v>
      </c>
      <c r="X7" s="26">
        <v>107.58</v>
      </c>
      <c r="Y7" s="26">
        <v>112.48</v>
      </c>
      <c r="Z7" s="26">
        <v>104.94</v>
      </c>
      <c r="AA7" s="26">
        <v>113.89</v>
      </c>
      <c r="AB7" s="26">
        <v>118.39</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344.63</v>
      </c>
      <c r="AU7" s="26">
        <v>259.08</v>
      </c>
      <c r="AV7" s="26">
        <v>365.04</v>
      </c>
      <c r="AW7" s="26">
        <v>352.21</v>
      </c>
      <c r="AX7" s="26">
        <v>341.6</v>
      </c>
      <c r="AY7" s="26">
        <v>365.18</v>
      </c>
      <c r="AZ7" s="26">
        <v>327.77</v>
      </c>
      <c r="BA7" s="26">
        <v>338.02</v>
      </c>
      <c r="BB7" s="26">
        <v>345.94</v>
      </c>
      <c r="BC7" s="26">
        <v>329.7</v>
      </c>
      <c r="BD7" s="26">
        <v>243.36</v>
      </c>
      <c r="BE7" s="26">
        <v>366.72</v>
      </c>
      <c r="BF7" s="26">
        <v>362.78</v>
      </c>
      <c r="BG7" s="26">
        <v>375.22</v>
      </c>
      <c r="BH7" s="26">
        <v>329.5</v>
      </c>
      <c r="BI7" s="26">
        <v>338.96</v>
      </c>
      <c r="BJ7" s="26">
        <v>371.65</v>
      </c>
      <c r="BK7" s="26">
        <v>397.1</v>
      </c>
      <c r="BL7" s="26">
        <v>379.91</v>
      </c>
      <c r="BM7" s="26">
        <v>386.61</v>
      </c>
      <c r="BN7" s="26">
        <v>381.56</v>
      </c>
      <c r="BO7" s="26">
        <v>265.93</v>
      </c>
      <c r="BP7" s="26">
        <v>95.48</v>
      </c>
      <c r="BQ7" s="26">
        <v>97.51</v>
      </c>
      <c r="BR7" s="26">
        <v>87.87</v>
      </c>
      <c r="BS7" s="26">
        <v>102.6</v>
      </c>
      <c r="BT7" s="26">
        <v>98.04</v>
      </c>
      <c r="BU7" s="26">
        <v>98.77</v>
      </c>
      <c r="BV7" s="26">
        <v>95.79</v>
      </c>
      <c r="BW7" s="26">
        <v>98.3</v>
      </c>
      <c r="BX7" s="26">
        <v>93.82</v>
      </c>
      <c r="BY7" s="26">
        <v>95.04</v>
      </c>
      <c r="BZ7" s="26">
        <v>97.82</v>
      </c>
      <c r="CA7" s="26">
        <v>229.69</v>
      </c>
      <c r="CB7" s="26">
        <v>226.8</v>
      </c>
      <c r="CC7" s="26">
        <v>235.89</v>
      </c>
      <c r="CD7" s="26">
        <v>216.82</v>
      </c>
      <c r="CE7" s="26">
        <v>211.78</v>
      </c>
      <c r="CF7" s="26">
        <v>173.67</v>
      </c>
      <c r="CG7" s="26">
        <v>171.13</v>
      </c>
      <c r="CH7" s="26">
        <v>173.7</v>
      </c>
      <c r="CI7" s="26">
        <v>178.94</v>
      </c>
      <c r="CJ7" s="26">
        <v>180.19</v>
      </c>
      <c r="CK7" s="26">
        <v>177.56</v>
      </c>
      <c r="CL7" s="26">
        <v>77.25</v>
      </c>
      <c r="CM7" s="26">
        <v>76.989999999999995</v>
      </c>
      <c r="CN7" s="26">
        <v>74.81</v>
      </c>
      <c r="CO7" s="26">
        <v>71.760000000000005</v>
      </c>
      <c r="CP7" s="26">
        <v>70.83</v>
      </c>
      <c r="CQ7" s="26">
        <v>59.67</v>
      </c>
      <c r="CR7" s="26">
        <v>60.12</v>
      </c>
      <c r="CS7" s="26">
        <v>60.34</v>
      </c>
      <c r="CT7" s="26">
        <v>59.54</v>
      </c>
      <c r="CU7" s="26">
        <v>59.26</v>
      </c>
      <c r="CV7" s="26">
        <v>59.81</v>
      </c>
      <c r="CW7" s="26">
        <v>62.08</v>
      </c>
      <c r="CX7" s="26">
        <v>61.58</v>
      </c>
      <c r="CY7" s="26">
        <v>62.37</v>
      </c>
      <c r="CZ7" s="26">
        <v>65.010000000000005</v>
      </c>
      <c r="DA7" s="26">
        <v>64.45</v>
      </c>
      <c r="DB7" s="26">
        <v>84.6</v>
      </c>
      <c r="DC7" s="26">
        <v>84.24</v>
      </c>
      <c r="DD7" s="26">
        <v>84.19</v>
      </c>
      <c r="DE7" s="26">
        <v>83.93</v>
      </c>
      <c r="DF7" s="26">
        <v>83.84</v>
      </c>
      <c r="DG7" s="26">
        <v>89.42</v>
      </c>
      <c r="DH7" s="26">
        <v>51.73</v>
      </c>
      <c r="DI7" s="26">
        <v>51.6</v>
      </c>
      <c r="DJ7" s="26">
        <v>53.07</v>
      </c>
      <c r="DK7" s="26">
        <v>53.96</v>
      </c>
      <c r="DL7" s="26">
        <v>54.84</v>
      </c>
      <c r="DM7" s="26">
        <v>48.17</v>
      </c>
      <c r="DN7" s="26">
        <v>48.83</v>
      </c>
      <c r="DO7" s="26">
        <v>49.96</v>
      </c>
      <c r="DP7" s="26">
        <v>50.82</v>
      </c>
      <c r="DQ7" s="26">
        <v>51.82</v>
      </c>
      <c r="DR7" s="26">
        <v>52.02</v>
      </c>
      <c r="DS7" s="26">
        <v>20.18</v>
      </c>
      <c r="DT7" s="26">
        <v>20.03</v>
      </c>
      <c r="DU7" s="26">
        <v>24.38</v>
      </c>
      <c r="DV7" s="26">
        <v>26.1</v>
      </c>
      <c r="DW7" s="26">
        <v>27.84</v>
      </c>
      <c r="DX7" s="26">
        <v>17.12</v>
      </c>
      <c r="DY7" s="26">
        <v>18.18</v>
      </c>
      <c r="DZ7" s="26">
        <v>19.32</v>
      </c>
      <c r="EA7" s="26">
        <v>21.16</v>
      </c>
      <c r="EB7" s="26">
        <v>22.72</v>
      </c>
      <c r="EC7" s="26">
        <v>25.37</v>
      </c>
      <c r="ED7" s="26">
        <v>0.89</v>
      </c>
      <c r="EE7" s="26">
        <v>1.1200000000000001</v>
      </c>
      <c r="EF7" s="26">
        <v>0.8</v>
      </c>
      <c r="EG7" s="26">
        <v>0.75</v>
      </c>
      <c r="EH7" s="26">
        <v>0.74</v>
      </c>
      <c r="EI7" s="26">
        <v>0.54</v>
      </c>
      <c r="EJ7" s="26">
        <v>0.56999999999999995</v>
      </c>
      <c r="EK7" s="26">
        <v>0.52</v>
      </c>
      <c r="EL7" s="26">
        <v>0.48</v>
      </c>
      <c r="EM7" s="26">
        <v>0.48</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2025-01-24T06:45:51Z</dcterms:created>
  <dcterms:modified xsi:type="dcterms:W3CDTF">2025-02-21T09:15:34Z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2025-01-29T23:47:35Z</vt:filetime>
  </property>
</Properties>
</file>