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H:\企画部\財政課\財政グループ\地方公営企業関係\2024_R06\★報告\20250122_【茨城県市町村課】公営企業に係る経営比較分析表（令和５年度決算）の分析等について（送信の御連絡）\02公営企業照会\"/>
    </mc:Choice>
  </mc:AlternateContent>
  <xr:revisionPtr revIDLastSave="0" documentId="13_ncr:1_{64DCCDF9-E014-46E6-8AFD-401C40F032D8}" xr6:coauthVersionLast="47" xr6:coauthVersionMax="47" xr10:uidLastSave="{00000000-0000-0000-0000-000000000000}"/>
  <workbookProtection workbookAlgorithmName="SHA-512" workbookHashValue="1xcOfQYR/JTQq5OrKeZN/Qh6oNWbcJlnZ5Ouk4CH99Fa6+qxc3nkBqyASK+fO84o377kUstQYKK1LyCJr22Aqw==" workbookSaltValue="dHPvHVEzWiqaz5ZYsl2Apg==" workbookSpinCount="100000" lockStructure="1"/>
  <bookViews>
    <workbookView xWindow="1068" yWindow="-108" windowWidth="22080" windowHeight="13176"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N85" i="4" s="1"/>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5" i="4"/>
  <c r="I85" i="4"/>
  <c r="E85" i="4"/>
  <c r="BB10" i="4"/>
  <c r="AT10" i="4"/>
  <c r="AL10" i="4"/>
  <c r="W10" i="4"/>
  <c r="BB8" i="4"/>
  <c r="AT8" i="4"/>
  <c r="AL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<sst xmlns="http://schemas.openxmlformats.org/spreadsheetml/2006/main" count="228" uniqueCount="113">
  <si>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</si>
  <si>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</si>
  <si>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</si>
  <si>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</si>
  <si>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</si>
  <si>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</si>
  <si>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</si>
  <si>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</si>
  <si>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</si>
  <si>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</si>
  <si>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</si>
  <si>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</si>
  <si>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</si>
  <si>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</si>
  <si>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</si>
  <si>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</si>
  <si>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</si>
  <si>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</si>
  <si>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</si>
  <si>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</si>
  <si>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</si>
  <si>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</si>
  <si>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</si>
  <si>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</si>
  <si>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</si>
  <si>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</si>
  <si>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</si>
  <si>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</si>
  <si>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</si>
  <si>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</si>
  <si>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</si>
  <si>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</si>
  <si>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</si>
  <si>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</si>
  <si>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</si>
  <si>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</si>
  <si>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</si>
  <si>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</si>
  <si>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</si>
  <si>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</si>
  <si>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</si>
  <si>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</si>
  <si>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</si>
  <si>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</si>
  <si>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</si>
  <si>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</si>
  <si>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</si>
  <si>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</si>
  <si>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</si>
  <si>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</si>
  <si>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</si>
  <si>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</si>
  <si>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</si>
  <si>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</si>
  <si>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</si>
  <si>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</si>
  <si>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</si>
  <si>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</si>
  <si>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</si>
  <si>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</si>
  <si>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</si>
  <si>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</si>
  <si>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</si>
  <si>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</si>
  <si>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</si>
  <si>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</si>
  <si>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</si>
  <si>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</si>
  <si>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</si>
  <si>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</si>
  <si>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</si>
  <si>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</si>
  <si>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</si>
  <si>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</si>
  <si>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</si>
  <si>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</si>
  <si>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</si>
  <si>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</si>
  <si>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</si>
  <si>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</si>
  <si>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</si>
  <si>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</si>
  <si>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</si>
  <si>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</si>
  <si>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</si>
  <si>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</si>
  <si>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</si>
  <si>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</si>
  <si>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</si>
  <si>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</si>
  <si>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</si>
  <si>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</si>
  <si>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</si>
  <si>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那珂市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</si>
  <si>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</si>
  <si>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</si>
  <si>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</si>
  <si>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</si>
  <si>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</si>
  <si>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</si>
  <si>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</si>
  <si>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</si>
  <si>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</si>
  <si>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</si>
  <si>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</si>
  <si>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</si>
  <si>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</si>
  <si>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</si>
  <si>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</si>
  <si>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</si>
  <si>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①経常収支比率は、管路更新や木崎浄水場更新により減価償却費等が増加し、費用が増えたため、前年度の値を下回ったが、健全経営の水準とされる100％を上回っている。
②累積欠損金比率は発生せず、健全な経営状況と言える。
③流動化比率は、100％以上を維持しており、短期的債務に対する支払能力は十分であるが、企業債償還が増加しているため、今後は低下していくと予想される。
④企業債残高対給水収益比率は、浄水場更新工事等により借入額が増え、今後も類似団体より増加傾向で推移すると予想される。企業債の借り入れをせざるを得ないため、計画的に借入額を設定するよう精査してく必要がある。
⑤料金回収率は、木崎浄水場更新に伴う減価償却費の増加により給水原価が上昇したこと、水道料金の減免措置を行ったことに伴う給水収益の減少による供給単価が低下したことにより、平均値以下の低い値となった。なお、給水収益に関しては、国の交付金により、全額充当されたため、経営に影響は出ていない。
⑥給水原価は、管路更新や木崎浄水場更新により減価償却費等が増加し、上昇した。
⑦施設利用率は、類似団体平均を上回っており、適切な施設規模と言える。
⑧有収率は、類似団体平均を上回っており、施設の稼働状況が収益に反映されている。今後も漏水調査等を通し、無効水量減少に努めていく。</t>
    <rPh sb="1" eb="7">
      <t>ケイジョウシュウシヒリツ</t>
    </rPh>
    <rPh sb="9" eb="13">
      <t>カンロコウシン</t>
    </rPh>
    <rPh sb="14" eb="19">
      <t>キザキジョウスイジョウ</t>
    </rPh>
    <rPh sb="19" eb="21">
      <t>コウシン</t>
    </rPh>
    <rPh sb="24" eb="29">
      <t>ゲンカショウキャクヒ</t>
    </rPh>
    <rPh sb="29" eb="30">
      <t>トウ</t>
    </rPh>
    <rPh sb="31" eb="33">
      <t>ゾウカ</t>
    </rPh>
    <rPh sb="81" eb="83">
      <t>ルイセキ</t>
    </rPh>
    <rPh sb="83" eb="86">
      <t>ケッソンキン</t>
    </rPh>
    <rPh sb="86" eb="88">
      <t>ヒリツ</t>
    </rPh>
    <rPh sb="89" eb="91">
      <t>ハッセイ</t>
    </rPh>
    <rPh sb="94" eb="96">
      <t>ケンゼン</t>
    </rPh>
    <rPh sb="97" eb="99">
      <t>ケイエイ</t>
    </rPh>
    <rPh sb="99" eb="101">
      <t>ジョウキョウ</t>
    </rPh>
    <rPh sb="102" eb="103">
      <t>イ</t>
    </rPh>
    <rPh sb="108" eb="110">
      <t>リュウドウ</t>
    </rPh>
    <rPh sb="110" eb="111">
      <t>カ</t>
    </rPh>
    <rPh sb="111" eb="113">
      <t>ヒリツ</t>
    </rPh>
    <rPh sb="119" eb="121">
      <t>イジョウ</t>
    </rPh>
    <rPh sb="122" eb="124">
      <t>イジ</t>
    </rPh>
    <rPh sb="129" eb="134">
      <t>タンキテキサイム</t>
    </rPh>
    <rPh sb="135" eb="136">
      <t>タイ</t>
    </rPh>
    <rPh sb="138" eb="140">
      <t>シハラ</t>
    </rPh>
    <rPh sb="140" eb="142">
      <t>ノウリョク</t>
    </rPh>
    <rPh sb="143" eb="145">
      <t>ジュウブン</t>
    </rPh>
    <rPh sb="150" eb="155">
      <t>キギョウサイショウカン</t>
    </rPh>
    <rPh sb="156" eb="158">
      <t>ゾウカ</t>
    </rPh>
    <rPh sb="165" eb="167">
      <t>コンゴ</t>
    </rPh>
    <rPh sb="168" eb="170">
      <t>テイカ</t>
    </rPh>
    <rPh sb="175" eb="177">
      <t>ヨソウ</t>
    </rPh>
    <rPh sb="183" eb="188">
      <t>キギョウサイザンダカ</t>
    </rPh>
    <rPh sb="188" eb="189">
      <t>タイ</t>
    </rPh>
    <rPh sb="189" eb="193">
      <t>キュウスイシュウエキ</t>
    </rPh>
    <rPh sb="193" eb="195">
      <t>ヒリツ</t>
    </rPh>
    <rPh sb="197" eb="200">
      <t>ジョウスイジョウ</t>
    </rPh>
    <rPh sb="200" eb="204">
      <t>コウシンコウジ</t>
    </rPh>
    <rPh sb="204" eb="205">
      <t>ナド</t>
    </rPh>
    <rPh sb="208" eb="211">
      <t>カリイレガク</t>
    </rPh>
    <rPh sb="212" eb="213">
      <t>フ</t>
    </rPh>
    <rPh sb="215" eb="217">
      <t>コンゴ</t>
    </rPh>
    <rPh sb="218" eb="222">
      <t>ルイジダンタイ</t>
    </rPh>
    <rPh sb="224" eb="226">
      <t>ゾウカ</t>
    </rPh>
    <rPh sb="226" eb="228">
      <t>ケイコウ</t>
    </rPh>
    <rPh sb="229" eb="231">
      <t>スイイ</t>
    </rPh>
    <rPh sb="234" eb="236">
      <t>ヨソウ</t>
    </rPh>
    <rPh sb="240" eb="243">
      <t>キギョウサイ</t>
    </rPh>
    <rPh sb="244" eb="245">
      <t>カ</t>
    </rPh>
    <rPh sb="246" eb="247">
      <t>イ</t>
    </rPh>
    <rPh sb="253" eb="254">
      <t>エ</t>
    </rPh>
    <rPh sb="259" eb="262">
      <t>ケイカクテキ</t>
    </rPh>
    <rPh sb="263" eb="266">
      <t>カリイレガク</t>
    </rPh>
    <rPh sb="267" eb="269">
      <t>セッテイ</t>
    </rPh>
    <rPh sb="273" eb="275">
      <t>セイサ</t>
    </rPh>
    <rPh sb="278" eb="280">
      <t>ヒツヨウ</t>
    </rPh>
    <rPh sb="286" eb="291">
      <t>リョウキンカイシュウリツ</t>
    </rPh>
    <rPh sb="293" eb="298">
      <t>キザキジョウスイジョウ</t>
    </rPh>
    <rPh sb="298" eb="300">
      <t>コウシン</t>
    </rPh>
    <rPh sb="301" eb="302">
      <t>トモナ</t>
    </rPh>
    <rPh sb="303" eb="308">
      <t>ゲンカショウキャクヒ</t>
    </rPh>
    <rPh sb="309" eb="311">
      <t>ゾウカ</t>
    </rPh>
    <rPh sb="314" eb="316">
      <t>キュウスイ</t>
    </rPh>
    <rPh sb="319" eb="321">
      <t>ジョウショウ</t>
    </rPh>
    <rPh sb="326" eb="330">
      <t>スイドウリョウキン</t>
    </rPh>
    <rPh sb="331" eb="335">
      <t>ゲンメンソチ</t>
    </rPh>
    <rPh sb="336" eb="337">
      <t>オコナ</t>
    </rPh>
    <rPh sb="342" eb="343">
      <t>トモナ</t>
    </rPh>
    <rPh sb="344" eb="348">
      <t>キュウスイシュウエキ</t>
    </rPh>
    <rPh sb="349" eb="351">
      <t>ゲンショウ</t>
    </rPh>
    <rPh sb="354" eb="358">
      <t>キョウキュウタンカ</t>
    </rPh>
    <rPh sb="359" eb="361">
      <t>テイカ</t>
    </rPh>
    <rPh sb="369" eb="374">
      <t>ヘイキンチイカ</t>
    </rPh>
    <rPh sb="375" eb="376">
      <t>ヒク</t>
    </rPh>
    <rPh sb="377" eb="378">
      <t>アタイ</t>
    </rPh>
    <rPh sb="386" eb="390">
      <t>キュウスイシュウエキ</t>
    </rPh>
    <rPh sb="391" eb="392">
      <t>カン</t>
    </rPh>
    <rPh sb="396" eb="397">
      <t>クニ</t>
    </rPh>
    <rPh sb="398" eb="401">
      <t>コウフキン</t>
    </rPh>
    <rPh sb="405" eb="409">
      <t>ゼンガクジュウトウ</t>
    </rPh>
    <rPh sb="415" eb="417">
      <t>ケイエイ</t>
    </rPh>
    <rPh sb="418" eb="420">
      <t>エイキョウ</t>
    </rPh>
    <rPh sb="421" eb="422">
      <t>デ</t>
    </rPh>
    <rPh sb="429" eb="433">
      <t>キュウスイゲンカ</t>
    </rPh>
    <rPh sb="461" eb="463">
      <t>ジョウショウ</t>
    </rPh>
    <phoneticPr fontId="4"/>
  </si>
  <si>
    <t>①有形固定資産減価償却率は、浄水場の更新工事等により低下しており、類似団体の平均を下回っているため、施設等の更新が進んでいると言える。
②管路経年化率は、計画的な更新により、類似団体平均を下回っている。
③管路更新率は、類似団体平均を下回っているが、これは重要拠点や漏水調査を基にコストが高い主要配水管を優先的に更新しているためである。</t>
  </si>
  <si>
    <t>現在の経営指標については、健全な経営状況と判断するが、今後、老朽化施設の更新や少子高齢化による水需要減少が懸念され、加えて管路更新費用等の増加が見込まれることから、令和4年度に見直しを行った「那珂市水道事業経営戦略」に沿って計画的な事業運営を行っていく必要がある。</t>
    <rPh sb="88" eb="90">
      <t>ミナオ</t>
    </rPh>
    <rPh sb="92" eb="93">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</si>
</sst>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5" fillId="0" borderId="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0.46</c:v>
                </c:pt>
                <c:pt idx="1">
                  <c:v>0.16</c:v>
                </c:pt>
                <c:pt idx="2">
                  <c:v>0.28999999999999998</c:v>
                </c:pt>
                <c:pt idx="3">
                  <c:v>0.34</c:v>
                </c:pt>
                <c:pt idx="4">
                  <c:v>0.28000000000000003</c:v>
                </c:pt>
              </c:numCache>
            </c:numRef>
          </c:val>
          <c:extLst>
            <c:ext xmlns:c16="http://schemas.microsoft.com/office/drawing/2014/chart" uri="{C3380CC4-5D6E-409C-BE32-E72D297353CC}">
              <c16:uniqueId val="{00000000-2597-4D22-84A8-BECF9819D6C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0.63</c:v>
                </c:pt>
                <c:pt idx="1">
                  <c:v>0.6</c:v>
                </c:pt>
                <c:pt idx="2">
                  <c:v>0.56000000000000005</c:v>
                </c:pt>
                <c:pt idx="3">
                  <c:v>0.6</c:v>
                </c:pt>
                <c:pt idx="4">
                  <c:v>0.53</c:v>
                </c:pt>
              </c:numCache>
            </c:numRef>
          </c:val>
          <c:smooth val="0"/>
          <c:extLst>
            <c:ext xmlns:c16="http://schemas.microsoft.com/office/drawing/2014/chart" uri="{C3380CC4-5D6E-409C-BE32-E72D297353CC}">
              <c16:uniqueId val="{00000001-2597-4D22-84A8-BECF9819D6C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77.5</c:v>
                </c:pt>
                <c:pt idx="1">
                  <c:v>78.84</c:v>
                </c:pt>
                <c:pt idx="2">
                  <c:v>78.52</c:v>
                </c:pt>
                <c:pt idx="3">
                  <c:v>78.23</c:v>
                </c:pt>
                <c:pt idx="4">
                  <c:v>77.52</c:v>
                </c:pt>
              </c:numCache>
            </c:numRef>
          </c:val>
          <c:extLst>
            <c:ext xmlns:c16="http://schemas.microsoft.com/office/drawing/2014/chart" uri="{C3380CC4-5D6E-409C-BE32-E72D297353CC}">
              <c16:uniqueId val="{00000000-EFAE-46F7-A75D-A761BA27FD0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59.51</c:v>
                </c:pt>
                <c:pt idx="1">
                  <c:v>59.91</c:v>
                </c:pt>
                <c:pt idx="2">
                  <c:v>59.4</c:v>
                </c:pt>
                <c:pt idx="3">
                  <c:v>59.24</c:v>
                </c:pt>
                <c:pt idx="4">
                  <c:v>58.77</c:v>
                </c:pt>
              </c:numCache>
            </c:numRef>
          </c:val>
          <c:smooth val="0"/>
          <c:extLst>
            <c:ext xmlns:c16="http://schemas.microsoft.com/office/drawing/2014/chart" uri="{C3380CC4-5D6E-409C-BE32-E72D297353CC}">
              <c16:uniqueId val="{00000001-EFAE-46F7-A75D-A761BA27FD0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89.09</c:v>
                </c:pt>
                <c:pt idx="1">
                  <c:v>89.63</c:v>
                </c:pt>
                <c:pt idx="2">
                  <c:v>89.19</c:v>
                </c:pt>
                <c:pt idx="3">
                  <c:v>88.65</c:v>
                </c:pt>
                <c:pt idx="4">
                  <c:v>89.34</c:v>
                </c:pt>
              </c:numCache>
            </c:numRef>
          </c:val>
          <c:extLst>
            <c:ext xmlns:c16="http://schemas.microsoft.com/office/drawing/2014/chart" uri="{C3380CC4-5D6E-409C-BE32-E72D297353CC}">
              <c16:uniqueId val="{00000000-8C4E-4311-81CD-28126703F0C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87.08</c:v>
                </c:pt>
                <c:pt idx="1">
                  <c:v>87.26</c:v>
                </c:pt>
                <c:pt idx="2">
                  <c:v>87.57</c:v>
                </c:pt>
                <c:pt idx="3">
                  <c:v>87.26</c:v>
                </c:pt>
                <c:pt idx="4">
                  <c:v>86.95</c:v>
                </c:pt>
              </c:numCache>
            </c:numRef>
          </c:val>
          <c:smooth val="0"/>
          <c:extLst>
            <c:ext xmlns:c16="http://schemas.microsoft.com/office/drawing/2014/chart" uri="{C3380CC4-5D6E-409C-BE32-E72D297353CC}">
              <c16:uniqueId val="{00000001-8C4E-4311-81CD-28126703F0C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124.9</c:v>
                </c:pt>
                <c:pt idx="1">
                  <c:v>123.27</c:v>
                </c:pt>
                <c:pt idx="2">
                  <c:v>122.03</c:v>
                </c:pt>
                <c:pt idx="3">
                  <c:v>111.59</c:v>
                </c:pt>
                <c:pt idx="4">
                  <c:v>106.91</c:v>
                </c:pt>
              </c:numCache>
            </c:numRef>
          </c:val>
          <c:extLst>
            <c:ext xmlns:c16="http://schemas.microsoft.com/office/drawing/2014/chart" uri="{C3380CC4-5D6E-409C-BE32-E72D297353CC}">
              <c16:uniqueId val="{00000000-4696-4516-868B-8B192766BFF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111.17</c:v>
                </c:pt>
                <c:pt idx="1">
                  <c:v>110.91</c:v>
                </c:pt>
                <c:pt idx="2">
                  <c:v>111.49</c:v>
                </c:pt>
                <c:pt idx="3">
                  <c:v>109.09</c:v>
                </c:pt>
                <c:pt idx="4">
                  <c:v>109.05</c:v>
                </c:pt>
              </c:numCache>
            </c:numRef>
          </c:val>
          <c:smooth val="0"/>
          <c:extLst>
            <c:ext xmlns:c16="http://schemas.microsoft.com/office/drawing/2014/chart" uri="{C3380CC4-5D6E-409C-BE32-E72D297353CC}">
              <c16:uniqueId val="{00000001-4696-4516-868B-8B192766BFF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46.05</c:v>
                </c:pt>
                <c:pt idx="1">
                  <c:v>43.77</c:v>
                </c:pt>
                <c:pt idx="2">
                  <c:v>43.08</c:v>
                </c:pt>
                <c:pt idx="3">
                  <c:v>40.119999999999997</c:v>
                </c:pt>
                <c:pt idx="4">
                  <c:v>40.44</c:v>
                </c:pt>
              </c:numCache>
            </c:numRef>
          </c:val>
          <c:extLst>
            <c:ext xmlns:c16="http://schemas.microsoft.com/office/drawing/2014/chart" uri="{C3380CC4-5D6E-409C-BE32-E72D297353CC}">
              <c16:uniqueId val="{00000000-A682-49F4-99EF-7BA900D4D24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48.55</c:v>
                </c:pt>
                <c:pt idx="1">
                  <c:v>49.2</c:v>
                </c:pt>
                <c:pt idx="2">
                  <c:v>50.01</c:v>
                </c:pt>
                <c:pt idx="3">
                  <c:v>50.99</c:v>
                </c:pt>
                <c:pt idx="4">
                  <c:v>51.79</c:v>
                </c:pt>
              </c:numCache>
            </c:numRef>
          </c:val>
          <c:smooth val="0"/>
          <c:extLst>
            <c:ext xmlns:c16="http://schemas.microsoft.com/office/drawing/2014/chart" uri="{C3380CC4-5D6E-409C-BE32-E72D297353CC}">
              <c16:uniqueId val="{00000001-A682-49F4-99EF-7BA900D4D24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12.3</c:v>
                </c:pt>
                <c:pt idx="1">
                  <c:v>14.46</c:v>
                </c:pt>
                <c:pt idx="2">
                  <c:v>15.16</c:v>
                </c:pt>
                <c:pt idx="3">
                  <c:v>16.97</c:v>
                </c:pt>
                <c:pt idx="4">
                  <c:v>19.96</c:v>
                </c:pt>
              </c:numCache>
            </c:numRef>
          </c:val>
          <c:extLst>
            <c:ext xmlns:c16="http://schemas.microsoft.com/office/drawing/2014/chart" uri="{C3380CC4-5D6E-409C-BE32-E72D297353CC}">
              <c16:uniqueId val="{00000000-E271-492D-BC41-002066E0D00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17.11</c:v>
                </c:pt>
                <c:pt idx="1">
                  <c:v>18.329999999999998</c:v>
                </c:pt>
                <c:pt idx="2">
                  <c:v>20.27</c:v>
                </c:pt>
                <c:pt idx="3">
                  <c:v>21.69</c:v>
                </c:pt>
                <c:pt idx="4">
                  <c:v>23.19</c:v>
                </c:pt>
              </c:numCache>
            </c:numRef>
          </c:val>
          <c:smooth val="0"/>
          <c:extLst>
            <c:ext xmlns:c16="http://schemas.microsoft.com/office/drawing/2014/chart" uri="{C3380CC4-5D6E-409C-BE32-E72D297353CC}">
              <c16:uniqueId val="{00000001-E271-492D-BC41-002066E0D00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016-4BD4-9DC2-F7B60956FAF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0.78</c:v>
                </c:pt>
                <c:pt idx="1">
                  <c:v>0.92</c:v>
                </c:pt>
                <c:pt idx="2">
                  <c:v>0.87</c:v>
                </c:pt>
                <c:pt idx="3">
                  <c:v>0.93</c:v>
                </c:pt>
                <c:pt idx="4">
                  <c:v>1.02</c:v>
                </c:pt>
              </c:numCache>
            </c:numRef>
          </c:val>
          <c:smooth val="0"/>
          <c:extLst>
            <c:ext xmlns:c16="http://schemas.microsoft.com/office/drawing/2014/chart" uri="{C3380CC4-5D6E-409C-BE32-E72D297353CC}">
              <c16:uniqueId val="{00000001-E016-4BD4-9DC2-F7B60956FAF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926.67</c:v>
                </c:pt>
                <c:pt idx="1">
                  <c:v>843.99</c:v>
                </c:pt>
                <c:pt idx="2">
                  <c:v>1605.29</c:v>
                </c:pt>
                <c:pt idx="3">
                  <c:v>1665.38</c:v>
                </c:pt>
                <c:pt idx="4">
                  <c:v>634.59</c:v>
                </c:pt>
              </c:numCache>
            </c:numRef>
          </c:val>
          <c:extLst>
            <c:ext xmlns:c16="http://schemas.microsoft.com/office/drawing/2014/chart" uri="{C3380CC4-5D6E-409C-BE32-E72D297353CC}">
              <c16:uniqueId val="{00000000-EE02-4EE7-9C14-8F6218772D9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360.86</c:v>
                </c:pt>
                <c:pt idx="1">
                  <c:v>350.79</c:v>
                </c:pt>
                <c:pt idx="2">
                  <c:v>354.57</c:v>
                </c:pt>
                <c:pt idx="3">
                  <c:v>357.74</c:v>
                </c:pt>
                <c:pt idx="4">
                  <c:v>344.88</c:v>
                </c:pt>
              </c:numCache>
            </c:numRef>
          </c:val>
          <c:smooth val="0"/>
          <c:extLst>
            <c:ext xmlns:c16="http://schemas.microsoft.com/office/drawing/2014/chart" uri="{C3380CC4-5D6E-409C-BE32-E72D297353CC}">
              <c16:uniqueId val="{00000001-EE02-4EE7-9C14-8F6218772D9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248.23</c:v>
                </c:pt>
                <c:pt idx="1">
                  <c:v>349.35</c:v>
                </c:pt>
                <c:pt idx="2">
                  <c:v>421.31</c:v>
                </c:pt>
                <c:pt idx="3">
                  <c:v>634.94000000000005</c:v>
                </c:pt>
                <c:pt idx="4">
                  <c:v>678.64</c:v>
                </c:pt>
              </c:numCache>
            </c:numRef>
          </c:val>
          <c:extLst>
            <c:ext xmlns:c16="http://schemas.microsoft.com/office/drawing/2014/chart" uri="{C3380CC4-5D6E-409C-BE32-E72D297353CC}">
              <c16:uniqueId val="{00000000-4094-45B0-BA40-9B42EC504709}"/>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309.27999999999997</c:v>
                </c:pt>
                <c:pt idx="1">
                  <c:v>322.92</c:v>
                </c:pt>
                <c:pt idx="2">
                  <c:v>303.45999999999998</c:v>
                </c:pt>
                <c:pt idx="3">
                  <c:v>307.27999999999997</c:v>
                </c:pt>
                <c:pt idx="4">
                  <c:v>304.02</c:v>
                </c:pt>
              </c:numCache>
            </c:numRef>
          </c:val>
          <c:smooth val="0"/>
          <c:extLst>
            <c:ext xmlns:c16="http://schemas.microsoft.com/office/drawing/2014/chart" uri="{C3380CC4-5D6E-409C-BE32-E72D297353CC}">
              <c16:uniqueId val="{00000001-4094-45B0-BA40-9B42EC504709}"/>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114.89</c:v>
                </c:pt>
                <c:pt idx="1">
                  <c:v>114.15</c:v>
                </c:pt>
                <c:pt idx="2">
                  <c:v>113.11</c:v>
                </c:pt>
                <c:pt idx="3">
                  <c:v>85.09</c:v>
                </c:pt>
                <c:pt idx="4">
                  <c:v>83.5</c:v>
                </c:pt>
              </c:numCache>
            </c:numRef>
          </c:val>
          <c:extLst>
            <c:ext xmlns:c16="http://schemas.microsoft.com/office/drawing/2014/chart" uri="{C3380CC4-5D6E-409C-BE32-E72D297353CC}">
              <c16:uniqueId val="{00000000-F31F-4522-9CC6-4C71CD03FF3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103.32</c:v>
                </c:pt>
                <c:pt idx="1">
                  <c:v>100.85</c:v>
                </c:pt>
                <c:pt idx="2">
                  <c:v>103.79</c:v>
                </c:pt>
                <c:pt idx="3">
                  <c:v>98.3</c:v>
                </c:pt>
                <c:pt idx="4">
                  <c:v>98.89</c:v>
                </c:pt>
              </c:numCache>
            </c:numRef>
          </c:val>
          <c:smooth val="0"/>
          <c:extLst>
            <c:ext xmlns:c16="http://schemas.microsoft.com/office/drawing/2014/chart" uri="{C3380CC4-5D6E-409C-BE32-E72D297353CC}">
              <c16:uniqueId val="{00000001-F31F-4522-9CC6-4C71CD03FF3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174.28</c:v>
                </c:pt>
                <c:pt idx="1">
                  <c:v>176</c:v>
                </c:pt>
                <c:pt idx="2">
                  <c:v>178.69</c:v>
                </c:pt>
                <c:pt idx="3">
                  <c:v>201.48</c:v>
                </c:pt>
                <c:pt idx="4">
                  <c:v>204.71</c:v>
                </c:pt>
              </c:numCache>
            </c:numRef>
          </c:val>
          <c:extLst>
            <c:ext xmlns:c16="http://schemas.microsoft.com/office/drawing/2014/chart" uri="{C3380CC4-5D6E-409C-BE32-E72D297353CC}">
              <c16:uniqueId val="{00000000-8ECC-48E6-8B69-9757D50CA45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168.56</c:v>
                </c:pt>
                <c:pt idx="1">
                  <c:v>167.1</c:v>
                </c:pt>
                <c:pt idx="2">
                  <c:v>167.86</c:v>
                </c:pt>
                <c:pt idx="3">
                  <c:v>173.68</c:v>
                </c:pt>
                <c:pt idx="4">
                  <c:v>174.52</c:v>
                </c:pt>
              </c:numCache>
            </c:numRef>
          </c:val>
          <c:smooth val="0"/>
          <c:extLst>
            <c:ext xmlns:c16="http://schemas.microsoft.com/office/drawing/2014/chart" uri="{C3380CC4-5D6E-409C-BE32-E72D297353CC}">
              <c16:uniqueId val="{00000001-8ECC-48E6-8B69-9757D50CA45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2">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2">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9" t="str">
        <f>データ!H6</f>
        <v>茨城県　那珂市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58">
        <f>データ!$R$6</f>
        <v>53501</v>
      </c>
      <c r="AM8" s="58"/>
      <c r="AN8" s="58"/>
      <c r="AO8" s="58"/>
      <c r="AP8" s="58"/>
      <c r="AQ8" s="58"/>
      <c r="AR8" s="58"/>
      <c r="AS8" s="58"/>
      <c r="AT8" s="55">
        <f>データ!$S$6</f>
        <v>97.82</v>
      </c>
      <c r="AU8" s="56"/>
      <c r="AV8" s="56"/>
      <c r="AW8" s="56"/>
      <c r="AX8" s="56"/>
      <c r="AY8" s="56"/>
      <c r="AZ8" s="56"/>
      <c r="BA8" s="56"/>
      <c r="BB8" s="45">
        <f>データ!$T$6</f>
        <v>546.92999999999995</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2">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2">
      <c r="A10" s="2"/>
      <c r="B10" s="55" t="str">
        <f>データ!$N$6</f>
        <v>-</v>
      </c>
      <c r="C10" s="56"/>
      <c r="D10" s="56"/>
      <c r="E10" s="56"/>
      <c r="F10" s="56"/>
      <c r="G10" s="56"/>
      <c r="H10" s="56"/>
      <c r="I10" s="55">
        <f>データ!$O$6</f>
        <v>58.83</v>
      </c>
      <c r="J10" s="56"/>
      <c r="K10" s="56"/>
      <c r="L10" s="56"/>
      <c r="M10" s="56"/>
      <c r="N10" s="56"/>
      <c r="O10" s="57"/>
      <c r="P10" s="45">
        <f>データ!$P$6</f>
        <v>98.65</v>
      </c>
      <c r="Q10" s="45"/>
      <c r="R10" s="45"/>
      <c r="S10" s="45"/>
      <c r="T10" s="45"/>
      <c r="U10" s="45"/>
      <c r="V10" s="45"/>
      <c r="W10" s="58">
        <f>データ!$Q$6</f>
        <v>3680</v>
      </c>
      <c r="X10" s="58"/>
      <c r="Y10" s="58"/>
      <c r="Z10" s="58"/>
      <c r="AA10" s="58"/>
      <c r="AB10" s="58"/>
      <c r="AC10" s="58"/>
      <c r="AD10" s="2"/>
      <c r="AE10" s="2"/>
      <c r="AF10" s="2"/>
      <c r="AG10" s="2"/>
      <c r="AH10" s="2"/>
      <c r="AI10" s="2"/>
      <c r="AJ10" s="2"/>
      <c r="AK10" s="2"/>
      <c r="AL10" s="58">
        <f>データ!$U$6</f>
        <v>52627</v>
      </c>
      <c r="AM10" s="58"/>
      <c r="AN10" s="58"/>
      <c r="AO10" s="58"/>
      <c r="AP10" s="58"/>
      <c r="AQ10" s="58"/>
      <c r="AR10" s="58"/>
      <c r="AS10" s="58"/>
      <c r="AT10" s="55">
        <f>データ!$V$6</f>
        <v>96.99</v>
      </c>
      <c r="AU10" s="56"/>
      <c r="AV10" s="56"/>
      <c r="AW10" s="56"/>
      <c r="AX10" s="56"/>
      <c r="AY10" s="56"/>
      <c r="AZ10" s="56"/>
      <c r="BA10" s="56"/>
      <c r="BB10" s="45">
        <f>データ!$W$6</f>
        <v>542.6</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2">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2">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89"/>
      <c r="BN47" s="89"/>
      <c r="BO47" s="89"/>
      <c r="BP47" s="89"/>
      <c r="BQ47" s="89"/>
      <c r="BR47" s="89"/>
      <c r="BS47" s="89"/>
      <c r="BT47" s="89"/>
      <c r="BU47" s="89"/>
      <c r="BV47" s="89"/>
      <c r="BW47" s="89"/>
      <c r="BX47" s="89"/>
      <c r="BY47" s="89"/>
      <c r="BZ47" s="3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89"/>
      <c r="BN48" s="89"/>
      <c r="BO48" s="89"/>
      <c r="BP48" s="89"/>
      <c r="BQ48" s="89"/>
      <c r="BR48" s="89"/>
      <c r="BS48" s="89"/>
      <c r="BT48" s="89"/>
      <c r="BU48" s="89"/>
      <c r="BV48" s="89"/>
      <c r="BW48" s="89"/>
      <c r="BX48" s="89"/>
      <c r="BY48" s="89"/>
      <c r="BZ48" s="3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89"/>
      <c r="BN49" s="89"/>
      <c r="BO49" s="89"/>
      <c r="BP49" s="89"/>
      <c r="BQ49" s="89"/>
      <c r="BR49" s="89"/>
      <c r="BS49" s="89"/>
      <c r="BT49" s="89"/>
      <c r="BU49" s="89"/>
      <c r="BV49" s="89"/>
      <c r="BW49" s="89"/>
      <c r="BX49" s="89"/>
      <c r="BY49" s="89"/>
      <c r="BZ49" s="3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89"/>
      <c r="BN50" s="89"/>
      <c r="BO50" s="89"/>
      <c r="BP50" s="89"/>
      <c r="BQ50" s="89"/>
      <c r="BR50" s="89"/>
      <c r="BS50" s="89"/>
      <c r="BT50" s="89"/>
      <c r="BU50" s="89"/>
      <c r="BV50" s="89"/>
      <c r="BW50" s="89"/>
      <c r="BX50" s="89"/>
      <c r="BY50" s="89"/>
      <c r="BZ50" s="3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89"/>
      <c r="BN51" s="89"/>
      <c r="BO51" s="89"/>
      <c r="BP51" s="89"/>
      <c r="BQ51" s="89"/>
      <c r="BR51" s="89"/>
      <c r="BS51" s="89"/>
      <c r="BT51" s="89"/>
      <c r="BU51" s="89"/>
      <c r="BV51" s="89"/>
      <c r="BW51" s="89"/>
      <c r="BX51" s="89"/>
      <c r="BY51" s="89"/>
      <c r="BZ51" s="3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89"/>
      <c r="BN52" s="89"/>
      <c r="BO52" s="89"/>
      <c r="BP52" s="89"/>
      <c r="BQ52" s="89"/>
      <c r="BR52" s="89"/>
      <c r="BS52" s="89"/>
      <c r="BT52" s="89"/>
      <c r="BU52" s="89"/>
      <c r="BV52" s="89"/>
      <c r="BW52" s="89"/>
      <c r="BX52" s="89"/>
      <c r="BY52" s="89"/>
      <c r="BZ52" s="3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89"/>
      <c r="BN53" s="89"/>
      <c r="BO53" s="89"/>
      <c r="BP53" s="89"/>
      <c r="BQ53" s="89"/>
      <c r="BR53" s="89"/>
      <c r="BS53" s="89"/>
      <c r="BT53" s="89"/>
      <c r="BU53" s="89"/>
      <c r="BV53" s="89"/>
      <c r="BW53" s="89"/>
      <c r="BX53" s="89"/>
      <c r="BY53" s="89"/>
      <c r="BZ53" s="3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89"/>
      <c r="BN54" s="89"/>
      <c r="BO54" s="89"/>
      <c r="BP54" s="89"/>
      <c r="BQ54" s="89"/>
      <c r="BR54" s="89"/>
      <c r="BS54" s="89"/>
      <c r="BT54" s="89"/>
      <c r="BU54" s="89"/>
      <c r="BV54" s="89"/>
      <c r="BW54" s="89"/>
      <c r="BX54" s="89"/>
      <c r="BY54" s="89"/>
      <c r="BZ54" s="3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89"/>
      <c r="BN55" s="89"/>
      <c r="BO55" s="89"/>
      <c r="BP55" s="89"/>
      <c r="BQ55" s="89"/>
      <c r="BR55" s="89"/>
      <c r="BS55" s="89"/>
      <c r="BT55" s="89"/>
      <c r="BU55" s="89"/>
      <c r="BV55" s="89"/>
      <c r="BW55" s="89"/>
      <c r="BX55" s="89"/>
      <c r="BY55" s="89"/>
      <c r="BZ55" s="3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89"/>
      <c r="BN56" s="89"/>
      <c r="BO56" s="89"/>
      <c r="BP56" s="89"/>
      <c r="BQ56" s="89"/>
      <c r="BR56" s="89"/>
      <c r="BS56" s="89"/>
      <c r="BT56" s="89"/>
      <c r="BU56" s="89"/>
      <c r="BV56" s="89"/>
      <c r="BW56" s="89"/>
      <c r="BX56" s="89"/>
      <c r="BY56" s="89"/>
      <c r="BZ56" s="3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89"/>
      <c r="BN57" s="89"/>
      <c r="BO57" s="89"/>
      <c r="BP57" s="89"/>
      <c r="BQ57" s="89"/>
      <c r="BR57" s="89"/>
      <c r="BS57" s="89"/>
      <c r="BT57" s="89"/>
      <c r="BU57" s="89"/>
      <c r="BV57" s="89"/>
      <c r="BW57" s="89"/>
      <c r="BX57" s="89"/>
      <c r="BY57" s="89"/>
      <c r="BZ57" s="3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89"/>
      <c r="BN58" s="89"/>
      <c r="BO58" s="89"/>
      <c r="BP58" s="89"/>
      <c r="BQ58" s="89"/>
      <c r="BR58" s="89"/>
      <c r="BS58" s="89"/>
      <c r="BT58" s="89"/>
      <c r="BU58" s="89"/>
      <c r="BV58" s="89"/>
      <c r="BW58" s="89"/>
      <c r="BX58" s="89"/>
      <c r="BY58" s="89"/>
      <c r="BZ58" s="3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89"/>
      <c r="BN59" s="89"/>
      <c r="BO59" s="89"/>
      <c r="BP59" s="89"/>
      <c r="BQ59" s="89"/>
      <c r="BR59" s="89"/>
      <c r="BS59" s="89"/>
      <c r="BT59" s="89"/>
      <c r="BU59" s="89"/>
      <c r="BV59" s="89"/>
      <c r="BW59" s="89"/>
      <c r="BX59" s="89"/>
      <c r="BY59" s="89"/>
      <c r="BZ59" s="32"/>
    </row>
    <row r="60" spans="1:78" ht="13.5" customHeight="1" x14ac:dyDescent="0.2">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89"/>
      <c r="BN60" s="89"/>
      <c r="BO60" s="89"/>
      <c r="BP60" s="89"/>
      <c r="BQ60" s="89"/>
      <c r="BR60" s="89"/>
      <c r="BS60" s="89"/>
      <c r="BT60" s="89"/>
      <c r="BU60" s="89"/>
      <c r="BV60" s="89"/>
      <c r="BW60" s="89"/>
      <c r="BX60" s="89"/>
      <c r="BY60" s="89"/>
      <c r="BZ60" s="32"/>
    </row>
    <row r="61" spans="1:78" ht="13.5" customHeight="1" x14ac:dyDescent="0.2">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89"/>
      <c r="BN61" s="89"/>
      <c r="BO61" s="89"/>
      <c r="BP61" s="89"/>
      <c r="BQ61" s="89"/>
      <c r="BR61" s="89"/>
      <c r="BS61" s="89"/>
      <c r="BT61" s="89"/>
      <c r="BU61" s="89"/>
      <c r="BV61" s="89"/>
      <c r="BW61" s="89"/>
      <c r="BX61" s="89"/>
      <c r="BY61" s="89"/>
      <c r="BZ61" s="3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89"/>
      <c r="BN62" s="89"/>
      <c r="BO62" s="89"/>
      <c r="BP62" s="89"/>
      <c r="BQ62" s="89"/>
      <c r="BR62" s="89"/>
      <c r="BS62" s="89"/>
      <c r="BT62" s="89"/>
      <c r="BU62" s="89"/>
      <c r="BV62" s="89"/>
      <c r="BW62" s="89"/>
      <c r="BX62" s="89"/>
      <c r="BY62" s="89"/>
      <c r="BZ62" s="3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42"/>
      <c r="BM63" s="43"/>
      <c r="BN63" s="43"/>
      <c r="BO63" s="43"/>
      <c r="BP63" s="43"/>
      <c r="BQ63" s="43"/>
      <c r="BR63" s="43"/>
      <c r="BS63" s="43"/>
      <c r="BT63" s="43"/>
      <c r="BU63" s="43"/>
      <c r="BV63" s="43"/>
      <c r="BW63" s="43"/>
      <c r="BX63" s="43"/>
      <c r="BY63" s="43"/>
      <c r="BZ63" s="4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AM16TrLrvtoIhP2k/uYMIrpk+Lycl7kS0zhcvisKvs+2M/SHVJyHZrkGQaeazf/SPXDyhrjxrwVAKWYZKsZU/A==" saltValue="HkdP+eE+EZYcMR1qk8MNIg==" spinCount="100000" sheet="1" objects="1" scenarios="1" formatCells="0" formatColumns="0" formatRows="0"/>
  <mergeCells count="48">
    <mergeCell ref="BL66:BZ82"/>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7:BZ63"/>
    <mergeCell ref="BL45:BZ46"/>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2">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2023</v>
      </c>
      <c r="C6" s="20">
        <f t="shared" ref="C6:W6" si="3">C7</f>
        <v>82261</v>
      </c>
      <c r="D6" s="20">
        <f t="shared" si="3"/>
        <v>46</v>
      </c>
      <c r="E6" s="20">
        <f t="shared" si="3"/>
        <v>1</v>
      </c>
      <c r="F6" s="20">
        <f t="shared" si="3"/>
        <v>0</v>
      </c>
      <c r="G6" s="20">
        <f t="shared" si="3"/>
        <v>1</v>
      </c>
      <c r="H6" s="20" t="str">
        <f t="shared" si="3"/>
        <v>茨城県　那珂市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58.83</v>
      </c>
      <c r="P6" s="21">
        <f t="shared" si="3"/>
        <v>98.65</v>
      </c>
      <c r="Q6" s="21">
        <f t="shared" si="3"/>
        <v>3680</v>
      </c>
      <c r="R6" s="21">
        <f t="shared" si="3"/>
        <v>53501</v>
      </c>
      <c r="S6" s="21">
        <f t="shared" si="3"/>
        <v>97.82</v>
      </c>
      <c r="T6" s="21">
        <f t="shared" si="3"/>
        <v>546.92999999999995</v>
      </c>
      <c r="U6" s="21">
        <f t="shared" si="3"/>
        <v>52627</v>
      </c>
      <c r="V6" s="21">
        <f t="shared" si="3"/>
        <v>96.99</v>
      </c>
      <c r="W6" s="21">
        <f t="shared" si="3"/>
        <v>542.6</v>
      </c>
      <c r="X6" s="22">
        <f>IF(X7="",NA(),X7)</f>
        <v>124.9</v>
      </c>
      <c r="Y6" s="22">
        <f t="shared" ref="Y6:AG6" si="4">IF(Y7="",NA(),Y7)</f>
        <v>123.27</v>
      </c>
      <c r="Z6" s="22">
        <f t="shared" si="4"/>
        <v>122.03</v>
      </c>
      <c r="AA6" s="22">
        <f t="shared" si="4"/>
        <v>111.59</v>
      </c>
      <c r="AB6" s="22">
        <f t="shared" si="4"/>
        <v>106.91</v>
      </c>
      <c r="AC6" s="22">
        <f t="shared" si="4"/>
        <v>111.17</v>
      </c>
      <c r="AD6" s="22">
        <f t="shared" si="4"/>
        <v>110.91</v>
      </c>
      <c r="AE6" s="22">
        <f t="shared" si="4"/>
        <v>111.49</v>
      </c>
      <c r="AF6" s="22">
        <f t="shared" si="4"/>
        <v>109.09</v>
      </c>
      <c r="AG6" s="22">
        <f t="shared" si="4"/>
        <v>109.05</v>
      </c>
      <c r="AH6" s="21" t="str">
        <f>IF(AH7="","",IF(AH7="-","【-】","【"&amp;SUBSTITUTE(TEXT(AH7,"#,##0.00"),"-","△")&amp;"】"))</f>
        <v>【108.24】</v>
      </c>
      <c r="AI6" s="21">
        <f>IF(AI7="",NA(),AI7)</f>
        <v>0</v>
      </c>
      <c r="AJ6" s="21">
        <f t="shared" ref="AJ6:AR6" si="5">IF(AJ7="",NA(),AJ7)</f>
        <v>0</v>
      </c>
      <c r="AK6" s="21">
        <f t="shared" si="5"/>
        <v>0</v>
      </c>
      <c r="AL6" s="21">
        <f t="shared" si="5"/>
        <v>0</v>
      </c>
      <c r="AM6" s="21">
        <f t="shared" si="5"/>
        <v>0</v>
      </c>
      <c r="AN6" s="22">
        <f t="shared" si="5"/>
        <v>0.78</v>
      </c>
      <c r="AO6" s="22">
        <f t="shared" si="5"/>
        <v>0.92</v>
      </c>
      <c r="AP6" s="22">
        <f t="shared" si="5"/>
        <v>0.87</v>
      </c>
      <c r="AQ6" s="22">
        <f t="shared" si="5"/>
        <v>0.93</v>
      </c>
      <c r="AR6" s="22">
        <f t="shared" si="5"/>
        <v>1.02</v>
      </c>
      <c r="AS6" s="21" t="str">
        <f>IF(AS7="","",IF(AS7="-","【-】","【"&amp;SUBSTITUTE(TEXT(AS7,"#,##0.00"),"-","△")&amp;"】"))</f>
        <v>【1.50】</v>
      </c>
      <c r="AT6" s="22">
        <f>IF(AT7="",NA(),AT7)</f>
        <v>926.67</v>
      </c>
      <c r="AU6" s="22">
        <f t="shared" ref="AU6:BC6" si="6">IF(AU7="",NA(),AU7)</f>
        <v>843.99</v>
      </c>
      <c r="AV6" s="22">
        <f t="shared" si="6"/>
        <v>1605.29</v>
      </c>
      <c r="AW6" s="22">
        <f t="shared" si="6"/>
        <v>1665.38</v>
      </c>
      <c r="AX6" s="22">
        <f t="shared" si="6"/>
        <v>634.59</v>
      </c>
      <c r="AY6" s="22">
        <f t="shared" si="6"/>
        <v>360.86</v>
      </c>
      <c r="AZ6" s="22">
        <f t="shared" si="6"/>
        <v>350.79</v>
      </c>
      <c r="BA6" s="22">
        <f t="shared" si="6"/>
        <v>354.57</v>
      </c>
      <c r="BB6" s="22">
        <f t="shared" si="6"/>
        <v>357.74</v>
      </c>
      <c r="BC6" s="22">
        <f t="shared" si="6"/>
        <v>344.88</v>
      </c>
      <c r="BD6" s="21" t="str">
        <f>IF(BD7="","",IF(BD7="-","【-】","【"&amp;SUBSTITUTE(TEXT(BD7,"#,##0.00"),"-","△")&amp;"】"))</f>
        <v>【243.36】</v>
      </c>
      <c r="BE6" s="22">
        <f>IF(BE7="",NA(),BE7)</f>
        <v>248.23</v>
      </c>
      <c r="BF6" s="22">
        <f t="shared" ref="BF6:BN6" si="7">IF(BF7="",NA(),BF7)</f>
        <v>349.35</v>
      </c>
      <c r="BG6" s="22">
        <f t="shared" si="7"/>
        <v>421.31</v>
      </c>
      <c r="BH6" s="22">
        <f t="shared" si="7"/>
        <v>634.94000000000005</v>
      </c>
      <c r="BI6" s="22">
        <f t="shared" si="7"/>
        <v>678.64</v>
      </c>
      <c r="BJ6" s="22">
        <f t="shared" si="7"/>
        <v>309.27999999999997</v>
      </c>
      <c r="BK6" s="22">
        <f t="shared" si="7"/>
        <v>322.92</v>
      </c>
      <c r="BL6" s="22">
        <f t="shared" si="7"/>
        <v>303.45999999999998</v>
      </c>
      <c r="BM6" s="22">
        <f t="shared" si="7"/>
        <v>307.27999999999997</v>
      </c>
      <c r="BN6" s="22">
        <f t="shared" si="7"/>
        <v>304.02</v>
      </c>
      <c r="BO6" s="21" t="str">
        <f>IF(BO7="","",IF(BO7="-","【-】","【"&amp;SUBSTITUTE(TEXT(BO7,"#,##0.00"),"-","△")&amp;"】"))</f>
        <v>【265.93】</v>
      </c>
      <c r="BP6" s="22">
        <f>IF(BP7="",NA(),BP7)</f>
        <v>114.89</v>
      </c>
      <c r="BQ6" s="22">
        <f t="shared" ref="BQ6:BY6" si="8">IF(BQ7="",NA(),BQ7)</f>
        <v>114.15</v>
      </c>
      <c r="BR6" s="22">
        <f t="shared" si="8"/>
        <v>113.11</v>
      </c>
      <c r="BS6" s="22">
        <f t="shared" si="8"/>
        <v>85.09</v>
      </c>
      <c r="BT6" s="22">
        <f t="shared" si="8"/>
        <v>83.5</v>
      </c>
      <c r="BU6" s="22">
        <f t="shared" si="8"/>
        <v>103.32</v>
      </c>
      <c r="BV6" s="22">
        <f t="shared" si="8"/>
        <v>100.85</v>
      </c>
      <c r="BW6" s="22">
        <f t="shared" si="8"/>
        <v>103.79</v>
      </c>
      <c r="BX6" s="22">
        <f t="shared" si="8"/>
        <v>98.3</v>
      </c>
      <c r="BY6" s="22">
        <f t="shared" si="8"/>
        <v>98.89</v>
      </c>
      <c r="BZ6" s="21" t="str">
        <f>IF(BZ7="","",IF(BZ7="-","【-】","【"&amp;SUBSTITUTE(TEXT(BZ7,"#,##0.00"),"-","△")&amp;"】"))</f>
        <v>【97.82】</v>
      </c>
      <c r="CA6" s="22">
        <f>IF(CA7="",NA(),CA7)</f>
        <v>174.28</v>
      </c>
      <c r="CB6" s="22">
        <f t="shared" ref="CB6:CJ6" si="9">IF(CB7="",NA(),CB7)</f>
        <v>176</v>
      </c>
      <c r="CC6" s="22">
        <f t="shared" si="9"/>
        <v>178.69</v>
      </c>
      <c r="CD6" s="22">
        <f t="shared" si="9"/>
        <v>201.48</v>
      </c>
      <c r="CE6" s="22">
        <f t="shared" si="9"/>
        <v>204.71</v>
      </c>
      <c r="CF6" s="22">
        <f t="shared" si="9"/>
        <v>168.56</v>
      </c>
      <c r="CG6" s="22">
        <f t="shared" si="9"/>
        <v>167.1</v>
      </c>
      <c r="CH6" s="22">
        <f t="shared" si="9"/>
        <v>167.86</v>
      </c>
      <c r="CI6" s="22">
        <f t="shared" si="9"/>
        <v>173.68</v>
      </c>
      <c r="CJ6" s="22">
        <f t="shared" si="9"/>
        <v>174.52</v>
      </c>
      <c r="CK6" s="21" t="str">
        <f>IF(CK7="","",IF(CK7="-","【-】","【"&amp;SUBSTITUTE(TEXT(CK7,"#,##0.00"),"-","△")&amp;"】"))</f>
        <v>【177.56】</v>
      </c>
      <c r="CL6" s="22">
        <f>IF(CL7="",NA(),CL7)</f>
        <v>77.5</v>
      </c>
      <c r="CM6" s="22">
        <f t="shared" ref="CM6:CU6" si="10">IF(CM7="",NA(),CM7)</f>
        <v>78.84</v>
      </c>
      <c r="CN6" s="22">
        <f t="shared" si="10"/>
        <v>78.52</v>
      </c>
      <c r="CO6" s="22">
        <f t="shared" si="10"/>
        <v>78.23</v>
      </c>
      <c r="CP6" s="22">
        <f t="shared" si="10"/>
        <v>77.52</v>
      </c>
      <c r="CQ6" s="22">
        <f t="shared" si="10"/>
        <v>59.51</v>
      </c>
      <c r="CR6" s="22">
        <f t="shared" si="10"/>
        <v>59.91</v>
      </c>
      <c r="CS6" s="22">
        <f t="shared" si="10"/>
        <v>59.4</v>
      </c>
      <c r="CT6" s="22">
        <f t="shared" si="10"/>
        <v>59.24</v>
      </c>
      <c r="CU6" s="22">
        <f t="shared" si="10"/>
        <v>58.77</v>
      </c>
      <c r="CV6" s="21" t="str">
        <f>IF(CV7="","",IF(CV7="-","【-】","【"&amp;SUBSTITUTE(TEXT(CV7,"#,##0.00"),"-","△")&amp;"】"))</f>
        <v>【59.81】</v>
      </c>
      <c r="CW6" s="22">
        <f>IF(CW7="",NA(),CW7)</f>
        <v>89.09</v>
      </c>
      <c r="CX6" s="22">
        <f t="shared" ref="CX6:DF6" si="11">IF(CX7="",NA(),CX7)</f>
        <v>89.63</v>
      </c>
      <c r="CY6" s="22">
        <f t="shared" si="11"/>
        <v>89.19</v>
      </c>
      <c r="CZ6" s="22">
        <f t="shared" si="11"/>
        <v>88.65</v>
      </c>
      <c r="DA6" s="22">
        <f t="shared" si="11"/>
        <v>89.34</v>
      </c>
      <c r="DB6" s="22">
        <f t="shared" si="11"/>
        <v>87.08</v>
      </c>
      <c r="DC6" s="22">
        <f t="shared" si="11"/>
        <v>87.26</v>
      </c>
      <c r="DD6" s="22">
        <f t="shared" si="11"/>
        <v>87.57</v>
      </c>
      <c r="DE6" s="22">
        <f t="shared" si="11"/>
        <v>87.26</v>
      </c>
      <c r="DF6" s="22">
        <f t="shared" si="11"/>
        <v>86.95</v>
      </c>
      <c r="DG6" s="21" t="str">
        <f>IF(DG7="","",IF(DG7="-","【-】","【"&amp;SUBSTITUTE(TEXT(DG7,"#,##0.00"),"-","△")&amp;"】"))</f>
        <v>【89.42】</v>
      </c>
      <c r="DH6" s="22">
        <f>IF(DH7="",NA(),DH7)</f>
        <v>46.05</v>
      </c>
      <c r="DI6" s="22">
        <f t="shared" ref="DI6:DQ6" si="12">IF(DI7="",NA(),DI7)</f>
        <v>43.77</v>
      </c>
      <c r="DJ6" s="22">
        <f t="shared" si="12"/>
        <v>43.08</v>
      </c>
      <c r="DK6" s="22">
        <f t="shared" si="12"/>
        <v>40.119999999999997</v>
      </c>
      <c r="DL6" s="22">
        <f t="shared" si="12"/>
        <v>40.44</v>
      </c>
      <c r="DM6" s="22">
        <f t="shared" si="12"/>
        <v>48.55</v>
      </c>
      <c r="DN6" s="22">
        <f t="shared" si="12"/>
        <v>49.2</v>
      </c>
      <c r="DO6" s="22">
        <f t="shared" si="12"/>
        <v>50.01</v>
      </c>
      <c r="DP6" s="22">
        <f t="shared" si="12"/>
        <v>50.99</v>
      </c>
      <c r="DQ6" s="22">
        <f t="shared" si="12"/>
        <v>51.79</v>
      </c>
      <c r="DR6" s="21" t="str">
        <f>IF(DR7="","",IF(DR7="-","【-】","【"&amp;SUBSTITUTE(TEXT(DR7,"#,##0.00"),"-","△")&amp;"】"))</f>
        <v>【52.02】</v>
      </c>
      <c r="DS6" s="22">
        <f>IF(DS7="",NA(),DS7)</f>
        <v>12.3</v>
      </c>
      <c r="DT6" s="22">
        <f t="shared" ref="DT6:EB6" si="13">IF(DT7="",NA(),DT7)</f>
        <v>14.46</v>
      </c>
      <c r="DU6" s="22">
        <f t="shared" si="13"/>
        <v>15.16</v>
      </c>
      <c r="DV6" s="22">
        <f t="shared" si="13"/>
        <v>16.97</v>
      </c>
      <c r="DW6" s="22">
        <f t="shared" si="13"/>
        <v>19.96</v>
      </c>
      <c r="DX6" s="22">
        <f t="shared" si="13"/>
        <v>17.11</v>
      </c>
      <c r="DY6" s="22">
        <f t="shared" si="13"/>
        <v>18.329999999999998</v>
      </c>
      <c r="DZ6" s="22">
        <f t="shared" si="13"/>
        <v>20.27</v>
      </c>
      <c r="EA6" s="22">
        <f t="shared" si="13"/>
        <v>21.69</v>
      </c>
      <c r="EB6" s="22">
        <f t="shared" si="13"/>
        <v>23.19</v>
      </c>
      <c r="EC6" s="21" t="str">
        <f>IF(EC7="","",IF(EC7="-","【-】","【"&amp;SUBSTITUTE(TEXT(EC7,"#,##0.00"),"-","△")&amp;"】"))</f>
        <v>【25.37】</v>
      </c>
      <c r="ED6" s="22">
        <f>IF(ED7="",NA(),ED7)</f>
        <v>0.46</v>
      </c>
      <c r="EE6" s="22">
        <f t="shared" ref="EE6:EM6" si="14">IF(EE7="",NA(),EE7)</f>
        <v>0.16</v>
      </c>
      <c r="EF6" s="22">
        <f t="shared" si="14"/>
        <v>0.28999999999999998</v>
      </c>
      <c r="EG6" s="22">
        <f t="shared" si="14"/>
        <v>0.34</v>
      </c>
      <c r="EH6" s="22">
        <f t="shared" si="14"/>
        <v>0.28000000000000003</v>
      </c>
      <c r="EI6" s="22">
        <f t="shared" si="14"/>
        <v>0.63</v>
      </c>
      <c r="EJ6" s="22">
        <f t="shared" si="14"/>
        <v>0.6</v>
      </c>
      <c r="EK6" s="22">
        <f t="shared" si="14"/>
        <v>0.56000000000000005</v>
      </c>
      <c r="EL6" s="22">
        <f t="shared" si="14"/>
        <v>0.6</v>
      </c>
      <c r="EM6" s="22">
        <f t="shared" si="14"/>
        <v>0.53</v>
      </c>
      <c r="EN6" s="21" t="str">
        <f>IF(EN7="","",IF(EN7="-","【-】","【"&amp;SUBSTITUTE(TEXT(EN7,"#,##0.00"),"-","△")&amp;"】"))</f>
        <v>【0.62】</v>
      </c>
    </row>
    <row r="7" spans="1:144" s="23" customFormat="1" x14ac:dyDescent="0.2">
      <c r="A7" s="15"/>
      <c r="B7" s="24">
        <v>2023</v>
      </c>
      <c r="C7" s="24">
        <v>82261</v>
      </c>
      <c r="D7" s="24">
        <v>46</v>
      </c>
      <c r="E7" s="24">
        <v>1</v>
      </c>
      <c r="F7" s="24">
        <v>0</v>
      </c>
      <c r="G7" s="24">
        <v>1</v>
      </c>
      <c r="H7" s="24" t="s">
        <v>93</v>
      </c>
      <c r="I7" s="24" t="s">
        <v>94</v>
      </c>
      <c r="J7" s="24" t="s">
        <v>95</v>
      </c>
      <c r="K7" s="24" t="s">
        <v>96</v>
      </c>
      <c r="L7" s="24" t="s">
        <v>97</v>
      </c>
      <c r="M7" s="24" t="s">
        <v>98</v>
      </c>
      <c r="N7" s="25" t="s">
        <v>99</v>
      </c>
      <c r="O7" s="25">
        <v>58.83</v>
      </c>
      <c r="P7" s="25">
        <v>98.65</v>
      </c>
      <c r="Q7" s="25">
        <v>3680</v>
      </c>
      <c r="R7" s="25">
        <v>53501</v>
      </c>
      <c r="S7" s="25">
        <v>97.82</v>
      </c>
      <c r="T7" s="25">
        <v>546.92999999999995</v>
      </c>
      <c r="U7" s="25">
        <v>52627</v>
      </c>
      <c r="V7" s="25">
        <v>96.99</v>
      </c>
      <c r="W7" s="25">
        <v>542.6</v>
      </c>
      <c r="X7" s="25">
        <v>124.9</v>
      </c>
      <c r="Y7" s="25">
        <v>123.27</v>
      </c>
      <c r="Z7" s="25">
        <v>122.03</v>
      </c>
      <c r="AA7" s="25">
        <v>111.59</v>
      </c>
      <c r="AB7" s="25">
        <v>106.91</v>
      </c>
      <c r="AC7" s="25">
        <v>111.17</v>
      </c>
      <c r="AD7" s="25">
        <v>110.91</v>
      </c>
      <c r="AE7" s="25">
        <v>111.49</v>
      </c>
      <c r="AF7" s="25">
        <v>109.09</v>
      </c>
      <c r="AG7" s="25">
        <v>109.05</v>
      </c>
      <c r="AH7" s="25">
        <v>108.24</v>
      </c>
      <c r="AI7" s="25">
        <v>0</v>
      </c>
      <c r="AJ7" s="25">
        <v>0</v>
      </c>
      <c r="AK7" s="25">
        <v>0</v>
      </c>
      <c r="AL7" s="25">
        <v>0</v>
      </c>
      <c r="AM7" s="25">
        <v>0</v>
      </c>
      <c r="AN7" s="25">
        <v>0.78</v>
      </c>
      <c r="AO7" s="25">
        <v>0.92</v>
      </c>
      <c r="AP7" s="25">
        <v>0.87</v>
      </c>
      <c r="AQ7" s="25">
        <v>0.93</v>
      </c>
      <c r="AR7" s="25">
        <v>1.02</v>
      </c>
      <c r="AS7" s="25">
        <v>1.5</v>
      </c>
      <c r="AT7" s="25">
        <v>926.67</v>
      </c>
      <c r="AU7" s="25">
        <v>843.99</v>
      </c>
      <c r="AV7" s="25">
        <v>1605.29</v>
      </c>
      <c r="AW7" s="25">
        <v>1665.38</v>
      </c>
      <c r="AX7" s="25">
        <v>634.59</v>
      </c>
      <c r="AY7" s="25">
        <v>360.86</v>
      </c>
      <c r="AZ7" s="25">
        <v>350.79</v>
      </c>
      <c r="BA7" s="25">
        <v>354.57</v>
      </c>
      <c r="BB7" s="25">
        <v>357.74</v>
      </c>
      <c r="BC7" s="25">
        <v>344.88</v>
      </c>
      <c r="BD7" s="25">
        <v>243.36</v>
      </c>
      <c r="BE7" s="25">
        <v>248.23</v>
      </c>
      <c r="BF7" s="25">
        <v>349.35</v>
      </c>
      <c r="BG7" s="25">
        <v>421.31</v>
      </c>
      <c r="BH7" s="25">
        <v>634.94000000000005</v>
      </c>
      <c r="BI7" s="25">
        <v>678.64</v>
      </c>
      <c r="BJ7" s="25">
        <v>309.27999999999997</v>
      </c>
      <c r="BK7" s="25">
        <v>322.92</v>
      </c>
      <c r="BL7" s="25">
        <v>303.45999999999998</v>
      </c>
      <c r="BM7" s="25">
        <v>307.27999999999997</v>
      </c>
      <c r="BN7" s="25">
        <v>304.02</v>
      </c>
      <c r="BO7" s="25">
        <v>265.93</v>
      </c>
      <c r="BP7" s="25">
        <v>114.89</v>
      </c>
      <c r="BQ7" s="25">
        <v>114.15</v>
      </c>
      <c r="BR7" s="25">
        <v>113.11</v>
      </c>
      <c r="BS7" s="25">
        <v>85.09</v>
      </c>
      <c r="BT7" s="25">
        <v>83.5</v>
      </c>
      <c r="BU7" s="25">
        <v>103.32</v>
      </c>
      <c r="BV7" s="25">
        <v>100.85</v>
      </c>
      <c r="BW7" s="25">
        <v>103.79</v>
      </c>
      <c r="BX7" s="25">
        <v>98.3</v>
      </c>
      <c r="BY7" s="25">
        <v>98.89</v>
      </c>
      <c r="BZ7" s="25">
        <v>97.82</v>
      </c>
      <c r="CA7" s="25">
        <v>174.28</v>
      </c>
      <c r="CB7" s="25">
        <v>176</v>
      </c>
      <c r="CC7" s="25">
        <v>178.69</v>
      </c>
      <c r="CD7" s="25">
        <v>201.48</v>
      </c>
      <c r="CE7" s="25">
        <v>204.71</v>
      </c>
      <c r="CF7" s="25">
        <v>168.56</v>
      </c>
      <c r="CG7" s="25">
        <v>167.1</v>
      </c>
      <c r="CH7" s="25">
        <v>167.86</v>
      </c>
      <c r="CI7" s="25">
        <v>173.68</v>
      </c>
      <c r="CJ7" s="25">
        <v>174.52</v>
      </c>
      <c r="CK7" s="25">
        <v>177.56</v>
      </c>
      <c r="CL7" s="25">
        <v>77.5</v>
      </c>
      <c r="CM7" s="25">
        <v>78.84</v>
      </c>
      <c r="CN7" s="25">
        <v>78.52</v>
      </c>
      <c r="CO7" s="25">
        <v>78.23</v>
      </c>
      <c r="CP7" s="25">
        <v>77.52</v>
      </c>
      <c r="CQ7" s="25">
        <v>59.51</v>
      </c>
      <c r="CR7" s="25">
        <v>59.91</v>
      </c>
      <c r="CS7" s="25">
        <v>59.4</v>
      </c>
      <c r="CT7" s="25">
        <v>59.24</v>
      </c>
      <c r="CU7" s="25">
        <v>58.77</v>
      </c>
      <c r="CV7" s="25">
        <v>59.81</v>
      </c>
      <c r="CW7" s="25">
        <v>89.09</v>
      </c>
      <c r="CX7" s="25">
        <v>89.63</v>
      </c>
      <c r="CY7" s="25">
        <v>89.19</v>
      </c>
      <c r="CZ7" s="25">
        <v>88.65</v>
      </c>
      <c r="DA7" s="25">
        <v>89.34</v>
      </c>
      <c r="DB7" s="25">
        <v>87.08</v>
      </c>
      <c r="DC7" s="25">
        <v>87.26</v>
      </c>
      <c r="DD7" s="25">
        <v>87.57</v>
      </c>
      <c r="DE7" s="25">
        <v>87.26</v>
      </c>
      <c r="DF7" s="25">
        <v>86.95</v>
      </c>
      <c r="DG7" s="25">
        <v>89.42</v>
      </c>
      <c r="DH7" s="25">
        <v>46.05</v>
      </c>
      <c r="DI7" s="25">
        <v>43.77</v>
      </c>
      <c r="DJ7" s="25">
        <v>43.08</v>
      </c>
      <c r="DK7" s="25">
        <v>40.119999999999997</v>
      </c>
      <c r="DL7" s="25">
        <v>40.44</v>
      </c>
      <c r="DM7" s="25">
        <v>48.55</v>
      </c>
      <c r="DN7" s="25">
        <v>49.2</v>
      </c>
      <c r="DO7" s="25">
        <v>50.01</v>
      </c>
      <c r="DP7" s="25">
        <v>50.99</v>
      </c>
      <c r="DQ7" s="25">
        <v>51.79</v>
      </c>
      <c r="DR7" s="25">
        <v>52.02</v>
      </c>
      <c r="DS7" s="25">
        <v>12.3</v>
      </c>
      <c r="DT7" s="25">
        <v>14.46</v>
      </c>
      <c r="DU7" s="25">
        <v>15.16</v>
      </c>
      <c r="DV7" s="25">
        <v>16.97</v>
      </c>
      <c r="DW7" s="25">
        <v>19.96</v>
      </c>
      <c r="DX7" s="25">
        <v>17.11</v>
      </c>
      <c r="DY7" s="25">
        <v>18.329999999999998</v>
      </c>
      <c r="DZ7" s="25">
        <v>20.27</v>
      </c>
      <c r="EA7" s="25">
        <v>21.69</v>
      </c>
      <c r="EB7" s="25">
        <v>23.19</v>
      </c>
      <c r="EC7" s="25">
        <v>25.37</v>
      </c>
      <c r="ED7" s="25">
        <v>0.46</v>
      </c>
      <c r="EE7" s="25">
        <v>0.16</v>
      </c>
      <c r="EF7" s="25">
        <v>0.28999999999999998</v>
      </c>
      <c r="EG7" s="25">
        <v>0.34</v>
      </c>
      <c r="EH7" s="25">
        <v>0.28000000000000003</v>
      </c>
      <c r="EI7" s="25">
        <v>0.63</v>
      </c>
      <c r="EJ7" s="25">
        <v>0.6</v>
      </c>
      <c r="EK7" s="25">
        <v>0.56000000000000005</v>
      </c>
      <c r="EL7" s="25">
        <v>0.6</v>
      </c>
      <c r="EM7" s="25">
        <v>0.53</v>
      </c>
      <c r="EN7" s="25">
        <v>0.62</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2">
      <c r="B11">
        <v>22</v>
      </c>
      <c r="C11">
        <v>21</v>
      </c>
      <c r="D11">
        <v>20</v>
      </c>
      <c r="E11">
        <v>19</v>
      </c>
      <c r="F11">
        <v>18</v>
      </c>
      <c r="G11" t="s">
        <v>105</v>
      </c>
    </row>
    <row r="12" spans="1:144" x14ac:dyDescent="0.2">
      <c r="B12">
        <v>1</v>
      </c>
      <c r="C12">
        <v>1</v>
      </c>
      <c r="D12">
        <v>1</v>
      </c>
      <c r="E12">
        <v>1</v>
      </c>
      <c r="F12">
        <v>1</v>
      </c>
      <c r="G12" t="s">
        <v>106</v>
      </c>
    </row>
    <row r="13" spans="1:144" x14ac:dyDescent="0.2">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2025-01-29T06:53:21Z</cp:lastPrinted>
  <dcterms:created xsi:type="dcterms:W3CDTF">2025-01-24T06:45:52Z</dcterms:created>
  <dcterms:modified xsi:type="dcterms:W3CDTF">2025-01-29T06:53:32Z</dcterms:modified>
  <cp:category/>
</cp:coreProperties>
</file>