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zrkLWWBjQHxfk3JeYVD4DG5G9i0BFp5sRNS3d47zcKV7n9vW5tTPjCqBDJpH4aMFQ8BdWj9EZrUwbR7yct9eUw==" workbookSaltValue="F7IxEkPnv1W6Q3fVLkRNMw==" workbookSpinCount="100000" lockStructure="1"/>
  <bookViews>
    <workbookView xWindow="0" yWindow="0" windowWidth="28800" windowHeight="1144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<sst xmlns="http://schemas.openxmlformats.org/spreadsheetml/2006/main" count="228" uniqueCount="113">
  <si>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</si>
  <si>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</si>
  <si>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</si>
  <si>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</si>
  <si>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</si>
  <si>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</si>
  <si>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</si>
  <si>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</si>
  <si>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</si>
  <si>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</si>
  <si>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</si>
  <si>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</si>
  <si>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</si>
  <si>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</si>
  <si>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</si>
  <si>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</si>
  <si>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</si>
  <si>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</si>
  <si>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</si>
  <si>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</si>
  <si>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</si>
  <si>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</si>
  <si>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</si>
  <si>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</si>
  <si>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</si>
  <si>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</si>
  <si>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</si>
  <si>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</si>
  <si>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</si>
  <si>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</si>
  <si>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</si>
  <si>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</si>
  <si>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</si>
  <si>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</si>
  <si>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</si>
  <si>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</si>
  <si>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</si>
  <si>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</si>
  <si>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</si>
  <si>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</si>
  <si>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</si>
  <si>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</si>
  <si>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</si>
  <si>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</si>
  <si>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</si>
  <si>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</si>
  <si>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</si>
  <si>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</si>
  <si>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</si>
  <si>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</si>
  <si>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</si>
  <si>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</si>
  <si>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</si>
  <si>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</si>
  <si>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</si>
  <si>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</si>
  <si>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</si>
  <si>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</si>
  <si>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</si>
  <si>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</si>
  <si>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</si>
  <si>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</si>
  <si>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</si>
  <si>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</si>
  <si>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</si>
  <si>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</si>
  <si>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</si>
  <si>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</si>
  <si>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</si>
  <si>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</si>
  <si>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</si>
  <si>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</si>
  <si>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</si>
  <si>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</si>
  <si>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</si>
  <si>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</si>
  <si>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</si>
  <si>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</si>
  <si>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</si>
  <si>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</si>
  <si>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</si>
  <si>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</si>
  <si>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</si>
  <si>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</si>
  <si>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</si>
  <si>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</si>
  <si>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</si>
  <si>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</si>
  <si>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</si>
  <si>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</si>
  <si>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</si>
  <si>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</si>
  <si>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</si>
  <si>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</si>
  <si>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</si>
  <si>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</si>
  <si>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</si>
  <si>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</si>
  <si>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</si>
  <si>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</si>
  <si>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</si>
  <si>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</si>
  <si>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</si>
  <si>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</si>
  <si>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</si>
  <si>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</si>
  <si>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</si>
  <si>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</si>
  <si>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</si>
  <si>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</si>
  <si>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①経常収支比率は前年度より微減ではあるが100％を超えており、②累積欠損金は発生していないことから概ね健全な経営を維持できている。
③流動比率は増加傾向にあり類似団体平均値と比較しても高く、後年度の更新費用に備えることができている。
④企業債残高対給水収益比率は、企業債の借入を行っていないため減少している。
⑤料金回収率は継続して100％を上回っているが、物価高騰に伴う事業費の増も考慮し、引き続き健全な経営に努めていく。
⑥給水原価は前年度より微減ではあるが、類似団体平均値と比較しても高い状況にあり、有収水量の増加に取り組む必要がある。
⑦類似団体平均値と比較すれば高稼働率であるが、より一層の管網整備による適正化が必要である。
⑧有収率が減少傾向にあり、老朽管からの漏水増加も一因であるため管網整備による有収率の向上に努めていく。</t>
    <rPh sb="182" eb="186">
      <t>ブッカコウトウ</t>
    </rPh>
    <rPh sb="187" eb="188">
      <t>トモナ</t>
    </rPh>
    <rPh sb="189" eb="192">
      <t>ジギョウヒ</t>
    </rPh>
    <rPh sb="193" eb="194">
      <t>ゾウ</t>
    </rPh>
    <rPh sb="195" eb="197">
      <t>コウリョ</t>
    </rPh>
    <rPh sb="278" eb="280">
      <t>ルイジ</t>
    </rPh>
    <rPh sb="280" eb="282">
      <t>ダンタイ</t>
    </rPh>
    <rPh sb="282" eb="285">
      <t>ヘイキンチ</t>
    </rPh>
    <rPh sb="286" eb="288">
      <t>ヒカク</t>
    </rPh>
    <rPh sb="291" eb="295">
      <t>コウカドウリツ</t>
    </rPh>
    <rPh sb="302" eb="304">
      <t>イッソウ</t>
    </rPh>
    <rPh sb="305" eb="309">
      <t>カンモウセイビ</t>
    </rPh>
    <rPh sb="312" eb="315">
      <t>テキセイカ</t>
    </rPh>
    <rPh sb="316" eb="318">
      <t>ヒツヨウ</t>
    </rPh>
    <phoneticPr fontId="4"/>
  </si>
  <si>
    <t xml:space="preserve">①有形固定資産減価償却率は上昇しており類似団体平均値を上回っている。要因は事業創設時の資産が耐用年数を迎えつつあり、施設更新を進めなければならない。
②管路経年化率は類似団体平均値を下回っているが、対応年数を超えた管路は増加する一方であり計画的に管路更新を進めていく必要がある。
③管路更新率は0ではあるが、配水管布設工事を継続的に実施しており老朽管の代替えとなる配水管整備を効率的に取り組む。
</t>
    <phoneticPr fontId="4"/>
  </si>
  <si>
    <t xml:space="preserve">経営の健全性・効率性の指標から、本市の水道事業の経営は概ね健全であり良好な状況にあるといえる。しかし、人口減少による給水収益減が見込まれる中、施設の更新や耐震化を進めるにあたり中長期的な視点で更新事業に取り組んでいく必要がある。
今後も健全な経営を維持するため、加入促進による給水人口の増加や有収水量の改善を図り、持続可能な事業運営に努めていく。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</si>
</sst>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0.13</c:v>
                </c:pt>
                <c:pt idx="1">
                  <c:v>0</c:v>
                </c:pt>
                <c:pt idx="2">
                  <c:v>0</c:v>
                </c:pt>
                <c:pt idx="3">
                  <c:v>0</c:v>
                </c:pt>
                <c:pt idx="4">
                  <c:v>0</c:v>
                </c:pt>
              </c:numCache>
            </c:numRef>
          </c:val>
          <c:extLst>
            <c:ext xmlns:c16="http://schemas.microsoft.com/office/drawing/2014/chart" uri="{C3380CC4-5D6E-409C-BE32-E72D297353CC}">
              <c16:uniqueId val="{00000000-5C72-40DA-A3E0-E05F66E393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C72-40DA-A3E0-E05F66E393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76.45</c:v>
                </c:pt>
                <c:pt idx="1">
                  <c:v>79.81</c:v>
                </c:pt>
                <c:pt idx="2">
                  <c:v>80.63</c:v>
                </c:pt>
                <c:pt idx="3">
                  <c:v>81.48</c:v>
                </c:pt>
                <c:pt idx="4">
                  <c:v>80.77</c:v>
                </c:pt>
              </c:numCache>
            </c:numRef>
          </c:val>
          <c:extLst>
            <c:ext xmlns:c16="http://schemas.microsoft.com/office/drawing/2014/chart" uri="{C3380CC4-5D6E-409C-BE32-E72D297353CC}">
              <c16:uniqueId val="{00000000-D83C-419A-8BAC-15DA24457C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83C-419A-8BAC-15DA24457C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91.05</c:v>
                </c:pt>
                <c:pt idx="1">
                  <c:v>90.08</c:v>
                </c:pt>
                <c:pt idx="2">
                  <c:v>89.44</c:v>
                </c:pt>
                <c:pt idx="3">
                  <c:v>87.89</c:v>
                </c:pt>
                <c:pt idx="4">
                  <c:v>88.23</c:v>
                </c:pt>
              </c:numCache>
            </c:numRef>
          </c:val>
          <c:extLst>
            <c:ext xmlns:c16="http://schemas.microsoft.com/office/drawing/2014/chart" uri="{C3380CC4-5D6E-409C-BE32-E72D297353CC}">
              <c16:uniqueId val="{00000000-4931-4013-AC4C-1CB969C21F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931-4013-AC4C-1CB969C21F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111.59</c:v>
                </c:pt>
                <c:pt idx="1">
                  <c:v>115.07</c:v>
                </c:pt>
                <c:pt idx="2">
                  <c:v>116.78</c:v>
                </c:pt>
                <c:pt idx="3">
                  <c:v>112.91</c:v>
                </c:pt>
                <c:pt idx="4">
                  <c:v>112.83</c:v>
                </c:pt>
              </c:numCache>
            </c:numRef>
          </c:val>
          <c:extLst>
            <c:ext xmlns:c16="http://schemas.microsoft.com/office/drawing/2014/chart" uri="{C3380CC4-5D6E-409C-BE32-E72D297353CC}">
              <c16:uniqueId val="{00000000-6CAE-4C3B-ADDB-ECCE238C07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CAE-4C3B-ADDB-ECCE238C07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50.03</c:v>
                </c:pt>
                <c:pt idx="1">
                  <c:v>51.75</c:v>
                </c:pt>
                <c:pt idx="2">
                  <c:v>53.28</c:v>
                </c:pt>
                <c:pt idx="3">
                  <c:v>54.98</c:v>
                </c:pt>
                <c:pt idx="4">
                  <c:v>56.61</c:v>
                </c:pt>
              </c:numCache>
            </c:numRef>
          </c:val>
          <c:extLst>
            <c:ext xmlns:c16="http://schemas.microsoft.com/office/drawing/2014/chart" uri="{C3380CC4-5D6E-409C-BE32-E72D297353CC}">
              <c16:uniqueId val="{00000000-EE55-476A-B67C-A6F6688C7E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E55-476A-B67C-A6F6688C7E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Lit>
              <c:formatCode>General</c:formatCode>
              <c:ptCount val="5"/>
              <c:pt idx="0">
                <c:v>9.92</c:v>
              </c:pt>
              <c:pt idx="1">
                <c:v>9.84</c:v>
              </c:pt>
              <c:pt idx="2">
                <c:v>9.7799999999999994</c:v>
              </c:pt>
              <c:pt idx="3">
                <c:v>9.7799999999999994</c:v>
              </c:pt>
              <c:pt idx="4">
                <c:v>11.72</c:v>
              </c:pt>
            </c:numLit>
          </c:val>
          <c:extLst>
            <c:ext xmlns:c16="http://schemas.microsoft.com/office/drawing/2014/chart" uri="{C3380CC4-5D6E-409C-BE32-E72D297353CC}">
              <c16:uniqueId val="{00000000-91F5-407C-B6F7-E7A68D1FBA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1F5-407C-B6F7-E7A68D1FBA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B-4222-9D80-EB3CD91DD7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99B-4222-9D80-EB3CD91DD7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972.44</c:v>
                </c:pt>
                <c:pt idx="1">
                  <c:v>1023.47</c:v>
                </c:pt>
                <c:pt idx="2">
                  <c:v>1062.03</c:v>
                </c:pt>
                <c:pt idx="3">
                  <c:v>1096.1199999999999</c:v>
                </c:pt>
                <c:pt idx="4">
                  <c:v>1186.05</c:v>
                </c:pt>
              </c:numCache>
            </c:numRef>
          </c:val>
          <c:extLst>
            <c:ext xmlns:c16="http://schemas.microsoft.com/office/drawing/2014/chart" uri="{C3380CC4-5D6E-409C-BE32-E72D297353CC}">
              <c16:uniqueId val="{00000000-042C-4DC8-B53B-0407FE356F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42C-4DC8-B53B-0407FE356F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337.13</c:v>
                </c:pt>
                <c:pt idx="1">
                  <c:v>308.41000000000003</c:v>
                </c:pt>
                <c:pt idx="2">
                  <c:v>283.22000000000003</c:v>
                </c:pt>
                <c:pt idx="3">
                  <c:v>260.95999999999998</c:v>
                </c:pt>
                <c:pt idx="4">
                  <c:v>239.93</c:v>
                </c:pt>
              </c:numCache>
            </c:numRef>
          </c:val>
          <c:extLst>
            <c:ext xmlns:c16="http://schemas.microsoft.com/office/drawing/2014/chart" uri="{C3380CC4-5D6E-409C-BE32-E72D297353CC}">
              <c16:uniqueId val="{00000000-3507-469D-84E5-E276A6A00B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507-469D-84E5-E276A6A00B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101.69</c:v>
                </c:pt>
                <c:pt idx="1">
                  <c:v>106.37</c:v>
                </c:pt>
                <c:pt idx="2">
                  <c:v>108.58</c:v>
                </c:pt>
                <c:pt idx="3">
                  <c:v>104.34</c:v>
                </c:pt>
                <c:pt idx="4">
                  <c:v>104.49</c:v>
                </c:pt>
              </c:numCache>
            </c:numRef>
          </c:val>
          <c:extLst>
            <c:ext xmlns:c16="http://schemas.microsoft.com/office/drawing/2014/chart" uri="{C3380CC4-5D6E-409C-BE32-E72D297353CC}">
              <c16:uniqueId val="{00000000-3E9B-4C8A-A8D5-92DCD5EC98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E9B-4C8A-A8D5-92DCD5EC98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217.13</c:v>
                </c:pt>
                <c:pt idx="1">
                  <c:v>205.59</c:v>
                </c:pt>
                <c:pt idx="2">
                  <c:v>202.27</c:v>
                </c:pt>
                <c:pt idx="3">
                  <c:v>211.98</c:v>
                </c:pt>
                <c:pt idx="4">
                  <c:v>211.47</c:v>
                </c:pt>
              </c:numCache>
            </c:numRef>
          </c:val>
          <c:extLst>
            <c:ext xmlns:c16="http://schemas.microsoft.com/office/drawing/2014/chart" uri="{C3380CC4-5D6E-409C-BE32-E72D297353CC}">
              <c16:uniqueId val="{00000000-20C3-4CE4-B822-B251760047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0C3-4CE4-B822-B251760047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55" zoomScaleNormal="55" workbookViewId="0">
      <selection activeCell="BL66" sqref="BL66:BZ82"/>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坂東市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52346</v>
      </c>
      <c r="AM8" s="65"/>
      <c r="AN8" s="65"/>
      <c r="AO8" s="65"/>
      <c r="AP8" s="65"/>
      <c r="AQ8" s="65"/>
      <c r="AR8" s="65"/>
      <c r="AS8" s="65"/>
      <c r="AT8" s="36">
        <v>123.03</v>
      </c>
      <c r="AU8" s="37"/>
      <c r="AV8" s="37"/>
      <c r="AW8" s="37"/>
      <c r="AX8" s="37"/>
      <c r="AY8" s="37"/>
      <c r="AZ8" s="37"/>
      <c r="BA8" s="37"/>
      <c r="BB8" s="54">
        <v>425.47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78.94</v>
      </c>
      <c r="J10" s="37"/>
      <c r="K10" s="37"/>
      <c r="L10" s="37"/>
      <c r="M10" s="37"/>
      <c r="N10" s="37"/>
      <c r="O10" s="64"/>
      <c r="P10" s="54">
        <f>データ!$P$6</f>
        <v>84.44</v>
      </c>
      <c r="Q10" s="54"/>
      <c r="R10" s="54"/>
      <c r="S10" s="54"/>
      <c r="T10" s="54"/>
      <c r="U10" s="54"/>
      <c r="V10" s="54"/>
      <c r="W10" s="65">
        <f>データ!$Q$6</f>
        <v>4460</v>
      </c>
      <c r="X10" s="65"/>
      <c r="Y10" s="65"/>
      <c r="Z10" s="65"/>
      <c r="AA10" s="65"/>
      <c r="AB10" s="65"/>
      <c r="AC10" s="65"/>
      <c r="AD10" s="2"/>
      <c r="AE10" s="2"/>
      <c r="AF10" s="2"/>
      <c r="AG10" s="2"/>
      <c r="AH10" s="2"/>
      <c r="AI10" s="2"/>
      <c r="AJ10" s="2"/>
      <c r="AK10" s="2"/>
      <c r="AL10" s="65">
        <f>データ!$U$6</f>
        <v>44089</v>
      </c>
      <c r="AM10" s="65"/>
      <c r="AN10" s="65"/>
      <c r="AO10" s="65"/>
      <c r="AP10" s="65"/>
      <c r="AQ10" s="65"/>
      <c r="AR10" s="65"/>
      <c r="AS10" s="65"/>
      <c r="AT10" s="36">
        <f>データ!$V$6</f>
        <v>122.57</v>
      </c>
      <c r="AU10" s="37"/>
      <c r="AV10" s="37"/>
      <c r="AW10" s="37"/>
      <c r="AX10" s="37"/>
      <c r="AY10" s="37"/>
      <c r="AZ10" s="37"/>
      <c r="BA10" s="37"/>
      <c r="BB10" s="54">
        <f>データ!$W$6</f>
        <v>359.7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c23vNraCoDmevTbdPKmmMz0Q/ZU8mQ+hEgtmrWLyIbWYMtvrTMZOus0zM3JCDDy3fKrOMybMhckgfQyF1VrDQ==" saltValue="0/+6jtFFjEih8cCV39eq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82287</v>
      </c>
      <c r="D6" s="20">
        <f t="shared" si="3"/>
        <v>46</v>
      </c>
      <c r="E6" s="20">
        <f t="shared" si="3"/>
        <v>1</v>
      </c>
      <c r="F6" s="20">
        <f t="shared" si="3"/>
        <v>0</v>
      </c>
      <c r="G6" s="20">
        <f t="shared" si="3"/>
        <v>1</v>
      </c>
      <c r="H6" s="20" t="str">
        <f t="shared" si="3"/>
        <v>茨城県　坂東市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78.94</v>
      </c>
      <c r="P6" s="21">
        <f t="shared" si="3"/>
        <v>84.44</v>
      </c>
      <c r="Q6" s="21">
        <f t="shared" si="3"/>
        <v>4460</v>
      </c>
      <c r="R6" s="21">
        <f t="shared" si="3"/>
        <v>52346</v>
      </c>
      <c r="S6" s="21">
        <f t="shared" si="3"/>
        <v>205.3</v>
      </c>
      <c r="T6" s="21">
        <f t="shared" si="3"/>
        <v>254.97</v>
      </c>
      <c r="U6" s="21">
        <f t="shared" si="3"/>
        <v>44089</v>
      </c>
      <c r="V6" s="21">
        <f t="shared" si="3"/>
        <v>122.57</v>
      </c>
      <c r="W6" s="21">
        <f t="shared" si="3"/>
        <v>359.7</v>
      </c>
      <c r="X6" s="22">
        <f>IF(X7="",NA(),X7)</f>
        <v>111.59</v>
      </c>
      <c r="Y6" s="22">
        <f t="shared" ref="Y6:AG6" si="4">IF(Y7="",NA(),Y7)</f>
        <v>115.07</v>
      </c>
      <c r="Z6" s="22">
        <f t="shared" si="4"/>
        <v>116.78</v>
      </c>
      <c r="AA6" s="22">
        <f t="shared" si="4"/>
        <v>112.91</v>
      </c>
      <c r="AB6" s="22">
        <f t="shared" si="4"/>
        <v>112.83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972.44</v>
      </c>
      <c r="AU6" s="22">
        <f t="shared" ref="AU6:BC6" si="6">IF(AU7="",NA(),AU7)</f>
        <v>1023.47</v>
      </c>
      <c r="AV6" s="22">
        <f t="shared" si="6"/>
        <v>1062.03</v>
      </c>
      <c r="AW6" s="22">
        <f t="shared" si="6"/>
        <v>1096.1199999999999</v>
      </c>
      <c r="AX6" s="22">
        <f t="shared" si="6"/>
        <v>1186.05</v>
      </c>
      <c r="AY6" s="22">
        <f t="shared" si="6"/>
        <v>365.18</v>
      </c>
      <c r="AZ6" s="22">
        <f t="shared" si="6"/>
        <v>327.77</v>
      </c>
      <c r="BA6" s="22">
        <f t="shared" si="6"/>
        <v>338.02</v>
      </c>
      <c r="BB6" s="22">
        <f t="shared" si="6"/>
        <v>345.94</v>
      </c>
      <c r="BC6" s="22">
        <f t="shared" si="6"/>
        <v>329.7</v>
      </c>
      <c r="BD6" s="21" t="str">
        <f>IF(BD7="","",IF(BD7="-","【-】","【"&amp;SUBSTITUTE(TEXT(BD7,"#,##0.00"),"-","△")&amp;"】"))</f>
        <v>【243.36】</v>
      </c>
      <c r="BE6" s="22">
        <f>IF(BE7="",NA(),BE7)</f>
        <v>337.13</v>
      </c>
      <c r="BF6" s="22">
        <f t="shared" ref="BF6:BN6" si="7">IF(BF7="",NA(),BF7)</f>
        <v>308.41000000000003</v>
      </c>
      <c r="BG6" s="22">
        <f t="shared" si="7"/>
        <v>283.22000000000003</v>
      </c>
      <c r="BH6" s="22">
        <f t="shared" si="7"/>
        <v>260.95999999999998</v>
      </c>
      <c r="BI6" s="22">
        <f t="shared" si="7"/>
        <v>239.93</v>
      </c>
      <c r="BJ6" s="22">
        <f t="shared" si="7"/>
        <v>371.65</v>
      </c>
      <c r="BK6" s="22">
        <f t="shared" si="7"/>
        <v>397.1</v>
      </c>
      <c r="BL6" s="22">
        <f t="shared" si="7"/>
        <v>379.91</v>
      </c>
      <c r="BM6" s="22">
        <f t="shared" si="7"/>
        <v>386.61</v>
      </c>
      <c r="BN6" s="22">
        <f t="shared" si="7"/>
        <v>381.56</v>
      </c>
      <c r="BO6" s="21" t="str">
        <f>IF(BO7="","",IF(BO7="-","【-】","【"&amp;SUBSTITUTE(TEXT(BO7,"#,##0.00"),"-","△")&amp;"】"))</f>
        <v>【265.93】</v>
      </c>
      <c r="BP6" s="22">
        <f>IF(BP7="",NA(),BP7)</f>
        <v>101.69</v>
      </c>
      <c r="BQ6" s="22">
        <f t="shared" ref="BQ6:BY6" si="8">IF(BQ7="",NA(),BQ7)</f>
        <v>106.37</v>
      </c>
      <c r="BR6" s="22">
        <f t="shared" si="8"/>
        <v>108.58</v>
      </c>
      <c r="BS6" s="22">
        <f t="shared" si="8"/>
        <v>104.34</v>
      </c>
      <c r="BT6" s="22">
        <f t="shared" si="8"/>
        <v>104.49</v>
      </c>
      <c r="BU6" s="22">
        <f t="shared" si="8"/>
        <v>98.77</v>
      </c>
      <c r="BV6" s="22">
        <f t="shared" si="8"/>
        <v>95.79</v>
      </c>
      <c r="BW6" s="22">
        <f t="shared" si="8"/>
        <v>98.3</v>
      </c>
      <c r="BX6" s="22">
        <f t="shared" si="8"/>
        <v>93.82</v>
      </c>
      <c r="BY6" s="22">
        <f t="shared" si="8"/>
        <v>95.04</v>
      </c>
      <c r="BZ6" s="21" t="str">
        <f>IF(BZ7="","",IF(BZ7="-","【-】","【"&amp;SUBSTITUTE(TEXT(BZ7,"#,##0.00"),"-","△")&amp;"】"))</f>
        <v>【97.82】</v>
      </c>
      <c r="CA6" s="22">
        <f>IF(CA7="",NA(),CA7)</f>
        <v>217.13</v>
      </c>
      <c r="CB6" s="22">
        <f t="shared" ref="CB6:CJ6" si="9">IF(CB7="",NA(),CB7)</f>
        <v>205.59</v>
      </c>
      <c r="CC6" s="22">
        <f t="shared" si="9"/>
        <v>202.27</v>
      </c>
      <c r="CD6" s="22">
        <f t="shared" si="9"/>
        <v>211.98</v>
      </c>
      <c r="CE6" s="22">
        <f t="shared" si="9"/>
        <v>211.47</v>
      </c>
      <c r="CF6" s="22">
        <f t="shared" si="9"/>
        <v>173.67</v>
      </c>
      <c r="CG6" s="22">
        <f t="shared" si="9"/>
        <v>171.13</v>
      </c>
      <c r="CH6" s="22">
        <f t="shared" si="9"/>
        <v>173.7</v>
      </c>
      <c r="CI6" s="22">
        <f t="shared" si="9"/>
        <v>178.94</v>
      </c>
      <c r="CJ6" s="22">
        <f t="shared" si="9"/>
        <v>180.19</v>
      </c>
      <c r="CK6" s="21" t="str">
        <f>IF(CK7="","",IF(CK7="-","【-】","【"&amp;SUBSTITUTE(TEXT(CK7,"#,##0.00"),"-","△")&amp;"】"))</f>
        <v>【177.56】</v>
      </c>
      <c r="CL6" s="22">
        <f>IF(CL7="",NA(),CL7)</f>
        <v>76.45</v>
      </c>
      <c r="CM6" s="22">
        <f t="shared" ref="CM6:CU6" si="10">IF(CM7="",NA(),CM7)</f>
        <v>79.81</v>
      </c>
      <c r="CN6" s="22">
        <f t="shared" si="10"/>
        <v>80.63</v>
      </c>
      <c r="CO6" s="22">
        <f t="shared" si="10"/>
        <v>81.48</v>
      </c>
      <c r="CP6" s="22">
        <f t="shared" si="10"/>
        <v>80.77</v>
      </c>
      <c r="CQ6" s="22">
        <f t="shared" si="10"/>
        <v>59.67</v>
      </c>
      <c r="CR6" s="22">
        <f t="shared" si="10"/>
        <v>60.12</v>
      </c>
      <c r="CS6" s="22">
        <f t="shared" si="10"/>
        <v>60.34</v>
      </c>
      <c r="CT6" s="22">
        <f t="shared" si="10"/>
        <v>59.54</v>
      </c>
      <c r="CU6" s="22">
        <f t="shared" si="10"/>
        <v>59.26</v>
      </c>
      <c r="CV6" s="21" t="str">
        <f>IF(CV7="","",IF(CV7="-","【-】","【"&amp;SUBSTITUTE(TEXT(CV7,"#,##0.00"),"-","△")&amp;"】"))</f>
        <v>【59.81】</v>
      </c>
      <c r="CW6" s="22">
        <f>IF(CW7="",NA(),CW7)</f>
        <v>91.05</v>
      </c>
      <c r="CX6" s="22">
        <f t="shared" ref="CX6:DF6" si="11">IF(CX7="",NA(),CX7)</f>
        <v>90.08</v>
      </c>
      <c r="CY6" s="22">
        <f t="shared" si="11"/>
        <v>89.44</v>
      </c>
      <c r="CZ6" s="22">
        <f t="shared" si="11"/>
        <v>87.89</v>
      </c>
      <c r="DA6" s="22">
        <f t="shared" si="11"/>
        <v>88.23</v>
      </c>
      <c r="DB6" s="22">
        <f t="shared" si="11"/>
        <v>84.6</v>
      </c>
      <c r="DC6" s="22">
        <f t="shared" si="11"/>
        <v>84.24</v>
      </c>
      <c r="DD6" s="22">
        <f t="shared" si="11"/>
        <v>84.19</v>
      </c>
      <c r="DE6" s="22">
        <f t="shared" si="11"/>
        <v>83.93</v>
      </c>
      <c r="DF6" s="22">
        <f t="shared" si="11"/>
        <v>83.84</v>
      </c>
      <c r="DG6" s="21" t="str">
        <f>IF(DG7="","",IF(DG7="-","【-】","【"&amp;SUBSTITUTE(TEXT(DG7,"#,##0.00"),"-","△")&amp;"】"))</f>
        <v>【89.42】</v>
      </c>
      <c r="DH6" s="22">
        <f>IF(DH7="",NA(),DH7)</f>
        <v>50.03</v>
      </c>
      <c r="DI6" s="22">
        <f t="shared" ref="DI6:DQ6" si="12">IF(DI7="",NA(),DI7)</f>
        <v>51.75</v>
      </c>
      <c r="DJ6" s="22">
        <f t="shared" si="12"/>
        <v>53.28</v>
      </c>
      <c r="DK6" s="22">
        <f t="shared" si="12"/>
        <v>54.98</v>
      </c>
      <c r="DL6" s="22">
        <f t="shared" si="12"/>
        <v>56.61</v>
      </c>
      <c r="DM6" s="22">
        <f t="shared" si="12"/>
        <v>48.17</v>
      </c>
      <c r="DN6" s="22">
        <f t="shared" si="12"/>
        <v>48.83</v>
      </c>
      <c r="DO6" s="22">
        <f t="shared" si="12"/>
        <v>49.96</v>
      </c>
      <c r="DP6" s="22">
        <f t="shared" si="12"/>
        <v>50.82</v>
      </c>
      <c r="DQ6" s="22">
        <f t="shared" si="12"/>
        <v>51.82</v>
      </c>
      <c r="DR6" s="21" t="str">
        <f>IF(DR7="","",IF(DR7="-","【-】","【"&amp;SUBSTITUTE(TEXT(DR7,"#,##0.00"),"-","△")&amp;"】"))</f>
        <v>【52.02】</v>
      </c>
      <c r="DS6" s="22">
        <f>IF(DS7="",NA(),DS7)</f>
        <v>9.92</v>
      </c>
      <c r="DT6" s="22">
        <f t="shared" ref="DT6:EB6" si="13">IF(DT7="",NA(),DT7)</f>
        <v>9.84</v>
      </c>
      <c r="DU6" s="22">
        <f t="shared" si="13"/>
        <v>22.05</v>
      </c>
      <c r="DV6" s="22">
        <f t="shared" si="13"/>
        <v>9.7799999999999994</v>
      </c>
      <c r="DW6" s="22">
        <f t="shared" si="13"/>
        <v>11.72</v>
      </c>
      <c r="DX6" s="22">
        <f t="shared" si="13"/>
        <v>17.12</v>
      </c>
      <c r="DY6" s="22">
        <f t="shared" si="13"/>
        <v>18.18</v>
      </c>
      <c r="DZ6" s="22">
        <f t="shared" si="13"/>
        <v>19.32</v>
      </c>
      <c r="EA6" s="22">
        <f t="shared" si="13"/>
        <v>21.16</v>
      </c>
      <c r="EB6" s="22">
        <f t="shared" si="13"/>
        <v>22.72</v>
      </c>
      <c r="EC6" s="21" t="str">
        <f>IF(EC7="","",IF(EC7="-","【-】","【"&amp;SUBSTITUTE(TEXT(EC7,"#,##0.00"),"-","△")&amp;"】"))</f>
        <v>【25.37】</v>
      </c>
      <c r="ED6" s="22">
        <f>IF(ED7="",NA(),ED7)</f>
        <v>0.13</v>
      </c>
      <c r="EE6" s="21">
        <f t="shared" ref="EE6:EM6" si="14">IF(EE7="",NA(),EE7)</f>
        <v>0</v>
      </c>
      <c r="EF6" s="21">
        <f t="shared" si="14"/>
        <v>0</v>
      </c>
      <c r="EG6" s="21">
        <f t="shared" si="14"/>
        <v>0</v>
      </c>
      <c r="EH6" s="21">
        <f t="shared" si="14"/>
        <v>0</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82287</v>
      </c>
      <c r="D7" s="24">
        <v>46</v>
      </c>
      <c r="E7" s="24">
        <v>1</v>
      </c>
      <c r="F7" s="24">
        <v>0</v>
      </c>
      <c r="G7" s="24">
        <v>1</v>
      </c>
      <c r="H7" s="24" t="s">
        <v>93</v>
      </c>
      <c r="I7" s="24" t="s">
        <v>94</v>
      </c>
      <c r="J7" s="24" t="s">
        <v>95</v>
      </c>
      <c r="K7" s="24" t="s">
        <v>96</v>
      </c>
      <c r="L7" s="24" t="s">
        <v>97</v>
      </c>
      <c r="M7" s="24" t="s">
        <v>98</v>
      </c>
      <c r="N7" s="25" t="s">
        <v>99</v>
      </c>
      <c r="O7" s="25">
        <v>78.94</v>
      </c>
      <c r="P7" s="25">
        <v>84.44</v>
      </c>
      <c r="Q7" s="25">
        <v>4460</v>
      </c>
      <c r="R7" s="25">
        <v>52346</v>
      </c>
      <c r="S7" s="25">
        <v>205.3</v>
      </c>
      <c r="T7" s="25">
        <v>254.97</v>
      </c>
      <c r="U7" s="25">
        <v>44089</v>
      </c>
      <c r="V7" s="25">
        <v>122.57</v>
      </c>
      <c r="W7" s="25">
        <v>359.7</v>
      </c>
      <c r="X7" s="25">
        <v>111.59</v>
      </c>
      <c r="Y7" s="25">
        <v>115.07</v>
      </c>
      <c r="Z7" s="25">
        <v>116.78</v>
      </c>
      <c r="AA7" s="25">
        <v>112.91</v>
      </c>
      <c r="AB7" s="25">
        <v>112.83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972.44</v>
      </c>
      <c r="AU7" s="25">
        <v>1023.47</v>
      </c>
      <c r="AV7" s="25">
        <v>1062.03</v>
      </c>
      <c r="AW7" s="25">
        <v>1096.1199999999999</v>
      </c>
      <c r="AX7" s="25">
        <v>1186.05</v>
      </c>
      <c r="AY7" s="25">
        <v>365.18</v>
      </c>
      <c r="AZ7" s="25">
        <v>327.77</v>
      </c>
      <c r="BA7" s="25">
        <v>338.02</v>
      </c>
      <c r="BB7" s="25">
        <v>345.94</v>
      </c>
      <c r="BC7" s="25">
        <v>329.7</v>
      </c>
      <c r="BD7" s="25">
        <v>243.36</v>
      </c>
      <c r="BE7" s="25">
        <v>337.13</v>
      </c>
      <c r="BF7" s="25">
        <v>308.41000000000003</v>
      </c>
      <c r="BG7" s="25">
        <v>283.22000000000003</v>
      </c>
      <c r="BH7" s="25">
        <v>260.95999999999998</v>
      </c>
      <c r="BI7" s="25">
        <v>239.93</v>
      </c>
      <c r="BJ7" s="25">
        <v>371.65</v>
      </c>
      <c r="BK7" s="25">
        <v>397.1</v>
      </c>
      <c r="BL7" s="25">
        <v>379.91</v>
      </c>
      <c r="BM7" s="25">
        <v>386.61</v>
      </c>
      <c r="BN7" s="25">
        <v>381.56</v>
      </c>
      <c r="BO7" s="25">
        <v>265.93</v>
      </c>
      <c r="BP7" s="25">
        <v>101.69</v>
      </c>
      <c r="BQ7" s="25">
        <v>106.37</v>
      </c>
      <c r="BR7" s="25">
        <v>108.58</v>
      </c>
      <c r="BS7" s="25">
        <v>104.34</v>
      </c>
      <c r="BT7" s="25">
        <v>104.49</v>
      </c>
      <c r="BU7" s="25">
        <v>98.77</v>
      </c>
      <c r="BV7" s="25">
        <v>95.79</v>
      </c>
      <c r="BW7" s="25">
        <v>98.3</v>
      </c>
      <c r="BX7" s="25">
        <v>93.82</v>
      </c>
      <c r="BY7" s="25">
        <v>95.04</v>
      </c>
      <c r="BZ7" s="25">
        <v>97.82</v>
      </c>
      <c r="CA7" s="25">
        <v>217.13</v>
      </c>
      <c r="CB7" s="25">
        <v>205.59</v>
      </c>
      <c r="CC7" s="25">
        <v>202.27</v>
      </c>
      <c r="CD7" s="25">
        <v>211.98</v>
      </c>
      <c r="CE7" s="25">
        <v>211.47</v>
      </c>
      <c r="CF7" s="25">
        <v>173.67</v>
      </c>
      <c r="CG7" s="25">
        <v>171.13</v>
      </c>
      <c r="CH7" s="25">
        <v>173.7</v>
      </c>
      <c r="CI7" s="25">
        <v>178.94</v>
      </c>
      <c r="CJ7" s="25">
        <v>180.19</v>
      </c>
      <c r="CK7" s="25">
        <v>177.56</v>
      </c>
      <c r="CL7" s="25">
        <v>76.45</v>
      </c>
      <c r="CM7" s="25">
        <v>79.81</v>
      </c>
      <c r="CN7" s="25">
        <v>80.63</v>
      </c>
      <c r="CO7" s="25">
        <v>81.48</v>
      </c>
      <c r="CP7" s="25">
        <v>80.77</v>
      </c>
      <c r="CQ7" s="25">
        <v>59.67</v>
      </c>
      <c r="CR7" s="25">
        <v>60.12</v>
      </c>
      <c r="CS7" s="25">
        <v>60.34</v>
      </c>
      <c r="CT7" s="25">
        <v>59.54</v>
      </c>
      <c r="CU7" s="25">
        <v>59.26</v>
      </c>
      <c r="CV7" s="25">
        <v>59.81</v>
      </c>
      <c r="CW7" s="25">
        <v>91.05</v>
      </c>
      <c r="CX7" s="25">
        <v>90.08</v>
      </c>
      <c r="CY7" s="25">
        <v>89.44</v>
      </c>
      <c r="CZ7" s="25">
        <v>87.89</v>
      </c>
      <c r="DA7" s="25">
        <v>88.23</v>
      </c>
      <c r="DB7" s="25">
        <v>84.6</v>
      </c>
      <c r="DC7" s="25">
        <v>84.24</v>
      </c>
      <c r="DD7" s="25">
        <v>84.19</v>
      </c>
      <c r="DE7" s="25">
        <v>83.93</v>
      </c>
      <c r="DF7" s="25">
        <v>83.84</v>
      </c>
      <c r="DG7" s="25">
        <v>89.42</v>
      </c>
      <c r="DH7" s="25">
        <v>50.03</v>
      </c>
      <c r="DI7" s="25">
        <v>51.75</v>
      </c>
      <c r="DJ7" s="25">
        <v>53.28</v>
      </c>
      <c r="DK7" s="25">
        <v>54.98</v>
      </c>
      <c r="DL7" s="25">
        <v>56.61</v>
      </c>
      <c r="DM7" s="25">
        <v>48.17</v>
      </c>
      <c r="DN7" s="25">
        <v>48.83</v>
      </c>
      <c r="DO7" s="25">
        <v>49.96</v>
      </c>
      <c r="DP7" s="25">
        <v>50.82</v>
      </c>
      <c r="DQ7" s="25">
        <v>51.82</v>
      </c>
      <c r="DR7" s="25">
        <v>52.02</v>
      </c>
      <c r="DS7" s="25">
        <v>9.92</v>
      </c>
      <c r="DT7" s="25">
        <v>9.84</v>
      </c>
      <c r="DU7" s="25">
        <v>22.05</v>
      </c>
      <c r="DV7" s="25">
        <v>9.7799999999999994</v>
      </c>
      <c r="DW7" s="25">
        <v>11.72</v>
      </c>
      <c r="DX7" s="25">
        <v>17.12</v>
      </c>
      <c r="DY7" s="25">
        <v>18.18</v>
      </c>
      <c r="DZ7" s="25">
        <v>19.32</v>
      </c>
      <c r="EA7" s="25">
        <v>21.16</v>
      </c>
      <c r="EB7" s="25">
        <v>22.72</v>
      </c>
      <c r="EC7" s="25">
        <v>25.37</v>
      </c>
      <c r="ED7" s="25">
        <v>0.13</v>
      </c>
      <c r="EE7" s="25">
        <v>0</v>
      </c>
      <c r="EF7" s="25">
        <v>0</v>
      </c>
      <c r="EG7" s="25">
        <v>0</v>
      </c>
      <c r="EH7" s="25">
        <v>0</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2025-01-28T05:15:28Z</dcterms:created>
  <dcterms:modified xsi:type="dcterms:W3CDTF">2025-03-10T01:13:40Z</dcterms:modified>
  <cp:category/>
</cp:coreProperties>
</file>