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iY5gz5Xz+nFCyOv3sn2A61EeZxUUQT2U+sW94p5A96KUf4F3OJYUKicBho19C5ZIq9lMOgnT4XoPdtrkEmODbA==" workbookSaltValue="15Zosl3hUU5TsAIGqVTwW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W10" i="4"/>
  <c r="AT8" i="4"/>
  <c r="W8" i="4"/>
  <c r="B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<sst xmlns="http://schemas.openxmlformats.org/spreadsheetml/2006/main" count="231" uniqueCount="117">
  <si>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</si>
  <si>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</si>
  <si>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</si>
  <si>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</si>
  <si>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</si>
  <si>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</si>
  <si>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</si>
  <si>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</si>
  <si>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</si>
  <si>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</si>
  <si>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</si>
  <si>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</si>
  <si>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</si>
  <si>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</si>
  <si>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</si>
  <si>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</si>
  <si>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</si>
  <si>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</si>
  <si>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</si>
  <si>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</si>
  <si>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</si>
  <si>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</si>
  <si>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</si>
  <si>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</si>
  <si>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</si>
  <si>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</si>
  <si>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</si>
  <si>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</si>
  <si>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</si>
  <si>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</si>
  <si>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</si>
  <si>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</si>
  <si>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</si>
  <si>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</si>
  <si>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</si>
  <si>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</si>
  <si>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</si>
  <si>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</si>
  <si>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</si>
  <si>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</si>
  <si>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</si>
  <si>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</si>
  <si>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</si>
  <si>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</si>
  <si>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</si>
  <si>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</si>
  <si>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</si>
  <si>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</si>
  <si>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</si>
  <si>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</si>
  <si>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</si>
  <si>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</si>
  <si>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</si>
  <si>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</si>
  <si>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</si>
  <si>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</si>
  <si>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</si>
  <si>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</si>
  <si>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</si>
  <si>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</si>
  <si>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</si>
  <si>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</si>
  <si>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</si>
  <si>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</si>
  <si>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</si>
  <si>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</si>
  <si>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</si>
  <si>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</si>
  <si>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</si>
  <si>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</si>
  <si>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</si>
  <si>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</si>
  <si>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</si>
  <si>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</si>
  <si>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</si>
  <si>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</si>
  <si>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</si>
  <si>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</si>
  <si>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</si>
  <si>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</si>
  <si>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</si>
  <si>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</si>
  <si>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</si>
  <si>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</si>
  <si>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</si>
  <si>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</si>
  <si>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</si>
  <si>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</si>
  <si>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</si>
  <si>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</si>
  <si>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</si>
  <si>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</si>
  <si>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</si>
  <si>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</si>
  <si>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</si>
  <si>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</si>
  <si>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</si>
  <si>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</si>
  <si>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</si>
  <si>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</si>
  <si>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</si>
  <si>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</si>
  <si>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</si>
  <si>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</si>
  <si>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</si>
  <si>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</si>
  <si>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</si>
  <si>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</si>
  <si>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</si>
  <si>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</si>
  <si>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</si>
  <si>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</si>
  <si>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</si>
  <si>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</si>
  <si>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について100％を上回っているが、主要因は一般会計繰入金による収入である。また費用を収益が上回った部分の大部分が、企業債償還金などの資本的支出の補填財源として利用されているため、内部留保資金が少ない。人口減少による使用料収入の減少や経年劣化に伴う修繕費の増加が見込まれるため改善を行う必要がある。
②0％であるが収支ギャップ部分について一般会計繰入金に依存しているためである。
③①のとおり、利益の大部分が補填財源として使用され流出してしまっている。そのため内部留保資金が少なく、100％を下回っており短期的な支払能力が確保できていない。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⑦類似団体平均より高い結果となっているが、当市は地下水位が高いエリアが多く、不明水流入が要因。現在、不明水の調査業務を行っているところである。
⑧類似団体平均より高い結果となっているが、伸び率が停滞している。当市は高齢者世帯の割合が大きく、下水道に接続するための宅内配管工事を積極的に行えていないことが要因と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3" eb="56">
      <t>ダイブブン</t>
    </rPh>
    <rPh sb="58" eb="60">
      <t>キギョウ</t>
    </rPh>
    <rPh sb="60" eb="61">
      <t>サイ</t>
    </rPh>
    <rPh sb="61" eb="63">
      <t>ショウカン</t>
    </rPh>
    <rPh sb="63" eb="64">
      <t>キン</t>
    </rPh>
    <rPh sb="67" eb="70">
      <t>シホンテキ</t>
    </rPh>
    <rPh sb="70" eb="72">
      <t>シシュツ</t>
    </rPh>
    <rPh sb="73" eb="75">
      <t>ホテン</t>
    </rPh>
    <rPh sb="75" eb="77">
      <t>ザイゲン</t>
    </rPh>
    <rPh sb="80" eb="82">
      <t>リヨウ</t>
    </rPh>
    <rPh sb="90" eb="92">
      <t>ナイブ</t>
    </rPh>
    <rPh sb="92" eb="94">
      <t>リュウホ</t>
    </rPh>
    <rPh sb="94" eb="96">
      <t>シキン</t>
    </rPh>
    <rPh sb="97" eb="98">
      <t>スク</t>
    </rPh>
    <rPh sb="101" eb="103">
      <t>ジンコウ</t>
    </rPh>
    <rPh sb="103" eb="105">
      <t>ゲンショウ</t>
    </rPh>
    <rPh sb="108" eb="111">
      <t>シヨウリョウ</t>
    </rPh>
    <rPh sb="111" eb="113">
      <t>シュウニュウ</t>
    </rPh>
    <rPh sb="114" eb="116">
      <t>ゲンショウ</t>
    </rPh>
    <rPh sb="117" eb="119">
      <t>ケイネン</t>
    </rPh>
    <rPh sb="119" eb="121">
      <t>レッカ</t>
    </rPh>
    <rPh sb="122" eb="123">
      <t>トモナ</t>
    </rPh>
    <rPh sb="124" eb="126">
      <t>シュウゼン</t>
    </rPh>
    <rPh sb="126" eb="127">
      <t>ヒ</t>
    </rPh>
    <rPh sb="128" eb="130">
      <t>ゾウカ</t>
    </rPh>
    <rPh sb="131" eb="133">
      <t>ミコ</t>
    </rPh>
    <rPh sb="138" eb="140">
      <t>カイゼン</t>
    </rPh>
    <rPh sb="141" eb="142">
      <t>オコナ</t>
    </rPh>
    <rPh sb="143" eb="145">
      <t>ヒツヨウ</t>
    </rPh>
    <rPh sb="157" eb="159">
      <t>シュウシ</t>
    </rPh>
    <rPh sb="163" eb="165">
      <t>ブブン</t>
    </rPh>
    <rPh sb="169" eb="171">
      <t>イッパン</t>
    </rPh>
    <rPh sb="171" eb="173">
      <t>カイケイ</t>
    </rPh>
    <rPh sb="173" eb="175">
      <t>クリイレ</t>
    </rPh>
    <rPh sb="175" eb="176">
      <t>キン</t>
    </rPh>
    <rPh sb="177" eb="179">
      <t>イゾン</t>
    </rPh>
    <rPh sb="197" eb="199">
      <t>リエキ</t>
    </rPh>
    <rPh sb="200" eb="203">
      <t>ダイブブン</t>
    </rPh>
    <rPh sb="211" eb="213">
      <t>シヨウ</t>
    </rPh>
    <rPh sb="230" eb="232">
      <t>ナイブ</t>
    </rPh>
    <rPh sb="232" eb="234">
      <t>リュウホ</t>
    </rPh>
    <rPh sb="234" eb="236">
      <t>シキン</t>
    </rPh>
    <rPh sb="237" eb="238">
      <t>スク</t>
    </rPh>
    <rPh sb="246" eb="248">
      <t>シタマワ</t>
    </rPh>
    <rPh sb="252" eb="255">
      <t>タンキテキ</t>
    </rPh>
    <rPh sb="256" eb="258">
      <t>シハライ</t>
    </rPh>
    <rPh sb="258" eb="260">
      <t>ノウリョク</t>
    </rPh>
    <rPh sb="261" eb="263">
      <t>カクホ</t>
    </rPh>
    <rPh sb="272" eb="274">
      <t>ゼンガク</t>
    </rPh>
    <rPh sb="274" eb="276">
      <t>イッパン</t>
    </rPh>
    <rPh sb="276" eb="278">
      <t>カイケイ</t>
    </rPh>
    <rPh sb="278" eb="280">
      <t>クリイレ</t>
    </rPh>
    <rPh sb="280" eb="281">
      <t>キン</t>
    </rPh>
    <rPh sb="282" eb="284">
      <t>イゾン</t>
    </rPh>
    <rPh sb="286" eb="287">
      <t>カタチ</t>
    </rPh>
    <rPh sb="312" eb="314">
      <t>ケイヒ</t>
    </rPh>
    <rPh sb="315" eb="318">
      <t>シヨウリョウ</t>
    </rPh>
    <rPh sb="319" eb="320">
      <t>マカナ</t>
    </rPh>
    <rPh sb="326" eb="327">
      <t>マカナ</t>
    </rPh>
    <rPh sb="332" eb="334">
      <t>ブブン</t>
    </rPh>
    <rPh sb="339" eb="341">
      <t>イッパン</t>
    </rPh>
    <rPh sb="341" eb="343">
      <t>カイケイ</t>
    </rPh>
    <rPh sb="343" eb="345">
      <t>クリイレ</t>
    </rPh>
    <rPh sb="345" eb="346">
      <t>キン</t>
    </rPh>
    <rPh sb="347" eb="349">
      <t>ジュウトウ</t>
    </rPh>
    <rPh sb="355" eb="358">
      <t>スイセンカ</t>
    </rPh>
    <rPh sb="358" eb="359">
      <t>リツ</t>
    </rPh>
    <rPh sb="360" eb="362">
      <t>コウジョウ</t>
    </rPh>
    <rPh sb="364" eb="366">
      <t>ユウシュウ</t>
    </rPh>
    <rPh sb="366" eb="368">
      <t>スイリョウ</t>
    </rPh>
    <rPh sb="369" eb="371">
      <t>ゾウカ</t>
    </rPh>
    <rPh sb="383" eb="385">
      <t>オスイ</t>
    </rPh>
    <rPh sb="385" eb="387">
      <t>ショリ</t>
    </rPh>
    <rPh sb="387" eb="388">
      <t>ヒ</t>
    </rPh>
    <rPh sb="389" eb="390">
      <t>ヘ</t>
    </rPh>
    <rPh sb="392" eb="394">
      <t>ホウホウ</t>
    </rPh>
    <rPh sb="395" eb="397">
      <t>ケントウ</t>
    </rPh>
    <rPh sb="399" eb="401">
      <t>イッパン</t>
    </rPh>
    <rPh sb="401" eb="403">
      <t>カイケイ</t>
    </rPh>
    <rPh sb="404" eb="406">
      <t>イゾン</t>
    </rPh>
    <rPh sb="408" eb="410">
      <t>ダッキャク</t>
    </rPh>
    <rPh sb="412" eb="414">
      <t>ヒツヨウ</t>
    </rPh>
    <rPh sb="440" eb="442">
      <t>トウシ</t>
    </rPh>
    <rPh sb="443" eb="445">
      <t>チカ</t>
    </rPh>
    <rPh sb="445" eb="447">
      <t>スイイ</t>
    </rPh>
    <rPh sb="448" eb="449">
      <t>タカ</t>
    </rPh>
    <rPh sb="454" eb="455">
      <t>オオ</t>
    </rPh>
    <rPh sb="457" eb="459">
      <t>フメイ</t>
    </rPh>
    <rPh sb="459" eb="460">
      <t>スイ</t>
    </rPh>
    <rPh sb="460" eb="462">
      <t>リュウニュウ</t>
    </rPh>
    <rPh sb="463" eb="465">
      <t>ヨウイン</t>
    </rPh>
    <rPh sb="466" eb="468">
      <t>ゲンザイ</t>
    </rPh>
    <rPh sb="469" eb="471">
      <t>フメイ</t>
    </rPh>
    <rPh sb="471" eb="472">
      <t>スイ</t>
    </rPh>
    <rPh sb="473" eb="475">
      <t>チョウサ</t>
    </rPh>
    <rPh sb="475" eb="477">
      <t>ギョウム</t>
    </rPh>
    <rPh sb="478" eb="479">
      <t>オコナ</t>
    </rPh>
    <rPh sb="492" eb="494">
      <t>ルイジ</t>
    </rPh>
    <rPh sb="494" eb="496">
      <t>ダンタイ</t>
    </rPh>
    <rPh sb="496" eb="498">
      <t>ヘイキン</t>
    </rPh>
    <rPh sb="500" eb="501">
      <t>タカ</t>
    </rPh>
    <rPh sb="502" eb="504">
      <t>ケッカ</t>
    </rPh>
    <rPh sb="512" eb="513">
      <t>ノ</t>
    </rPh>
    <rPh sb="514" eb="515">
      <t>リツ</t>
    </rPh>
    <rPh sb="516" eb="518">
      <t>テイタイ</t>
    </rPh>
    <rPh sb="523" eb="525">
      <t>トウシ</t>
    </rPh>
    <rPh sb="526" eb="529">
      <t>コウレイシャ</t>
    </rPh>
    <rPh sb="529" eb="531">
      <t>セタイ</t>
    </rPh>
    <rPh sb="532" eb="534">
      <t>ワリアイ</t>
    </rPh>
    <rPh sb="535" eb="536">
      <t>オオ</t>
    </rPh>
    <rPh sb="539" eb="542">
      <t>ゲスイドウ</t>
    </rPh>
    <rPh sb="543" eb="545">
      <t>セツゾク</t>
    </rPh>
    <rPh sb="550" eb="551">
      <t>タク</t>
    </rPh>
    <rPh sb="551" eb="552">
      <t>ナイ</t>
    </rPh>
    <rPh sb="552" eb="554">
      <t>ハイカン</t>
    </rPh>
    <rPh sb="554" eb="556">
      <t>コウジ</t>
    </rPh>
    <rPh sb="557" eb="560">
      <t>セッキョクテキ</t>
    </rPh>
    <rPh sb="561" eb="562">
      <t>オコナ</t>
    </rPh>
    <rPh sb="570" eb="572">
      <t>ヨウイン</t>
    </rPh>
    <rPh sb="573" eb="574">
      <t>カンガ</t>
    </rPh>
    <rPh sb="578" eb="581">
      <t>ミセツゾク</t>
    </rPh>
    <rPh sb="582" eb="584">
      <t>カタガタ</t>
    </rPh>
    <rPh sb="593" eb="594">
      <t>オコナ</t>
    </rPh>
    <rPh sb="598" eb="600">
      <t>ヒツヨウ</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</si>
  <si>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マンホールポンプを除き更新時期は到来していない。処理場内の機械などについては一部、法定耐用年数が経過したものもあるため、更新が発生している。今後も法定耐用年数が到来するものが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92" eb="193">
      <t>ノゾ</t>
    </rPh>
    <rPh sb="194" eb="196">
      <t>コウシン</t>
    </rPh>
    <rPh sb="196" eb="198">
      <t>ジキ</t>
    </rPh>
    <rPh sb="199" eb="201">
      <t>トウライ</t>
    </rPh>
    <rPh sb="207" eb="210">
      <t>ショリジョウ</t>
    </rPh>
    <rPh sb="210" eb="211">
      <t>ナイ</t>
    </rPh>
    <rPh sb="212" eb="214">
      <t>キカイ</t>
    </rPh>
    <rPh sb="221" eb="223">
      <t>イチブ</t>
    </rPh>
    <rPh sb="224" eb="226">
      <t>ホウテイ</t>
    </rPh>
    <rPh sb="226" eb="228">
      <t>タイヨウ</t>
    </rPh>
    <rPh sb="228" eb="230">
      <t>ネンスウ</t>
    </rPh>
    <rPh sb="231" eb="233">
      <t>ケイカ</t>
    </rPh>
    <rPh sb="243" eb="245">
      <t>コウシン</t>
    </rPh>
    <rPh sb="246" eb="248">
      <t>ハッセイ</t>
    </rPh>
    <rPh sb="253" eb="255">
      <t>コンゴ</t>
    </rPh>
    <rPh sb="256" eb="258">
      <t>ホウテイ</t>
    </rPh>
    <rPh sb="258" eb="260">
      <t>タイヨウ</t>
    </rPh>
    <rPh sb="260" eb="262">
      <t>ネンスウ</t>
    </rPh>
    <rPh sb="263" eb="265">
      <t>トウライ</t>
    </rPh>
    <rPh sb="270" eb="272">
      <t>タスウ</t>
    </rPh>
    <rPh sb="277" eb="279">
      <t>コウシン</t>
    </rPh>
    <rPh sb="279" eb="281">
      <t>ザイゲン</t>
    </rPh>
    <rPh sb="282" eb="284">
      <t>カクホ</t>
    </rPh>
    <rPh sb="286" eb="288">
      <t>ヒツヨウ</t>
    </rPh>
    <rPh sb="300" eb="302">
      <t>カンキョ</t>
    </rPh>
    <rPh sb="303" eb="305">
      <t>タイヨウ</t>
    </rPh>
    <rPh sb="305" eb="307">
      <t>ネンスウ</t>
    </rPh>
    <rPh sb="308" eb="310">
      <t>トウライ</t>
    </rPh>
    <rPh sb="330" eb="332">
      <t>ノチノチ</t>
    </rPh>
    <rPh sb="333" eb="335">
      <t>カイチク</t>
    </rPh>
    <rPh sb="336" eb="337">
      <t>ソナ</t>
    </rPh>
    <rPh sb="338" eb="340">
      <t>ザイゲン</t>
    </rPh>
    <rPh sb="341" eb="343">
      <t>カクホ</t>
    </rPh>
    <rPh sb="344" eb="345">
      <t>オコナ</t>
    </rPh>
    <rPh sb="346" eb="348">
      <t>ヒツヨウ</t>
    </rPh>
    <phoneticPr fontId="4"/>
  </si>
  <si>
    <t>1. 経営の健全性・効率性について
下水道事業は、「独立採算制の原則」と「雨水公費・汚水私費の原則」が適用される。しかし当市では指標が示すように、多額の一般会計繰入金が投入されることにより収支を均衡させている。R6年度に改定した経営戦略を基に一般会計繰入金に依存した経営を改善する必要がある。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73" eb="75">
      <t>タガク</t>
    </rPh>
    <rPh sb="76" eb="78">
      <t>イッパン</t>
    </rPh>
    <rPh sb="78" eb="80">
      <t>カイケイ</t>
    </rPh>
    <rPh sb="80" eb="82">
      <t>クリイレ</t>
    </rPh>
    <rPh sb="82" eb="83">
      <t>キン</t>
    </rPh>
    <rPh sb="84" eb="86">
      <t>トウニュウ</t>
    </rPh>
    <rPh sb="94" eb="96">
      <t>シュウシ</t>
    </rPh>
    <rPh sb="97" eb="99">
      <t>キンコウ</t>
    </rPh>
    <rPh sb="139" eb="140">
      <t>ハカ</t>
    </rPh>
    <rPh sb="252" eb="254">
      <t>コンゴ</t>
    </rPh>
    <rPh sb="264" eb="266">
      <t>ケイカク</t>
    </rPh>
    <rPh sb="267" eb="268">
      <t>モト</t>
    </rPh>
    <rPh sb="271" eb="273">
      <t>カンキョ</t>
    </rPh>
    <rPh sb="274" eb="275">
      <t>フク</t>
    </rPh>
    <rPh sb="277" eb="279">
      <t>シセツ</t>
    </rPh>
    <rPh sb="279" eb="281">
      <t>ゼンタイ</t>
    </rPh>
    <rPh sb="282" eb="284">
      <t>カイチク</t>
    </rPh>
    <rPh sb="285" eb="287">
      <t>コウシン</t>
    </rPh>
    <rPh sb="288" eb="291">
      <t>ケイカクテキ</t>
    </rPh>
    <rPh sb="292" eb="29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</si>
</sst>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4B-40EB-BB00-595AF696D6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04B-40EB-BB00-595AF696D6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48.3</c:v>
                </c:pt>
                <c:pt idx="1">
                  <c:v>54.59</c:v>
                </c:pt>
                <c:pt idx="2">
                  <c:v>55.04</c:v>
                </c:pt>
                <c:pt idx="3">
                  <c:v>53.64</c:v>
                </c:pt>
                <c:pt idx="4">
                  <c:v>54.01</c:v>
                </c:pt>
              </c:numCache>
            </c:numRef>
          </c:val>
          <c:extLst>
            <c:ext xmlns:c16="http://schemas.microsoft.com/office/drawing/2014/chart" uri="{C3380CC4-5D6E-409C-BE32-E72D297353CC}">
              <c16:uniqueId val="{00000000-0D84-4455-8782-7A67ADCF41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D84-4455-8782-7A67ADCF41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73.989999999999995</c:v>
                </c:pt>
                <c:pt idx="1">
                  <c:v>81.22</c:v>
                </c:pt>
                <c:pt idx="2">
                  <c:v>84.57</c:v>
                </c:pt>
                <c:pt idx="3">
                  <c:v>86.14</c:v>
                </c:pt>
                <c:pt idx="4">
                  <c:v>87.54</c:v>
                </c:pt>
              </c:numCache>
            </c:numRef>
          </c:val>
          <c:extLst>
            <c:ext xmlns:c16="http://schemas.microsoft.com/office/drawing/2014/chart" uri="{C3380CC4-5D6E-409C-BE32-E72D297353CC}">
              <c16:uniqueId val="{00000000-A0E3-4728-9604-694173E1BB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0E3-4728-9604-694173E1BB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118.04</c:v>
                </c:pt>
                <c:pt idx="1">
                  <c:v>114.82</c:v>
                </c:pt>
                <c:pt idx="2">
                  <c:v>119.83</c:v>
                </c:pt>
                <c:pt idx="3">
                  <c:v>124.91</c:v>
                </c:pt>
                <c:pt idx="4">
                  <c:v>134.84</c:v>
                </c:pt>
              </c:numCache>
            </c:numRef>
          </c:val>
          <c:extLst>
            <c:ext xmlns:c16="http://schemas.microsoft.com/office/drawing/2014/chart" uri="{C3380CC4-5D6E-409C-BE32-E72D297353CC}">
              <c16:uniqueId val="{00000000-F941-4209-99C2-3BE3F81F4E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F941-4209-99C2-3BE3F81F4E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34.9</c:v>
                </c:pt>
                <c:pt idx="1">
                  <c:v>35.93</c:v>
                </c:pt>
                <c:pt idx="2">
                  <c:v>37.700000000000003</c:v>
                </c:pt>
                <c:pt idx="3">
                  <c:v>39.39</c:v>
                </c:pt>
                <c:pt idx="4">
                  <c:v>40.770000000000003</c:v>
                </c:pt>
              </c:numCache>
            </c:numRef>
          </c:val>
          <c:extLst>
            <c:ext xmlns:c16="http://schemas.microsoft.com/office/drawing/2014/chart" uri="{C3380CC4-5D6E-409C-BE32-E72D297353CC}">
              <c16:uniqueId val="{00000000-982C-4AA7-BB86-59183DB9D4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82C-4AA7-BB86-59183DB9D4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EC-4E57-A7EF-3F242F4C2E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71EC-4E57-A7EF-3F242F4C2E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1-4293-BC15-37ACAADF57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671-4293-BC15-37ACAADF57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49.76</c:v>
                </c:pt>
                <c:pt idx="1">
                  <c:v>30.07</c:v>
                </c:pt>
                <c:pt idx="2">
                  <c:v>24.67</c:v>
                </c:pt>
                <c:pt idx="3">
                  <c:v>28.03</c:v>
                </c:pt>
                <c:pt idx="4">
                  <c:v>33.409999999999997</c:v>
                </c:pt>
              </c:numCache>
            </c:numRef>
          </c:val>
          <c:extLst>
            <c:ext xmlns:c16="http://schemas.microsoft.com/office/drawing/2014/chart" uri="{C3380CC4-5D6E-409C-BE32-E72D297353CC}">
              <c16:uniqueId val="{00000000-4EC1-4F25-BAB8-08E88957F9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EC1-4F25-BAB8-08E88957F9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8E-4A6B-BEE5-0E4ACEB5F1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48E-4A6B-BEE5-0E4ACEB5F1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65.16</c:v>
                </c:pt>
                <c:pt idx="1">
                  <c:v>63.87</c:v>
                </c:pt>
                <c:pt idx="2">
                  <c:v>65.569999999999993</c:v>
                </c:pt>
                <c:pt idx="3">
                  <c:v>68.23</c:v>
                </c:pt>
                <c:pt idx="4">
                  <c:v>64.83</c:v>
                </c:pt>
              </c:numCache>
            </c:numRef>
          </c:val>
          <c:extLst>
            <c:ext xmlns:c16="http://schemas.microsoft.com/office/drawing/2014/chart" uri="{C3380CC4-5D6E-409C-BE32-E72D297353CC}">
              <c16:uniqueId val="{00000000-089D-425F-975A-6B69B92BDA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89D-425F-975A-6B69B92BDA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230.07</c:v>
                </c:pt>
                <c:pt idx="1">
                  <c:v>225.12</c:v>
                </c:pt>
                <c:pt idx="2">
                  <c:v>229.62</c:v>
                </c:pt>
                <c:pt idx="3">
                  <c:v>197.55</c:v>
                </c:pt>
                <c:pt idx="4">
                  <c:v>233.49</c:v>
                </c:pt>
              </c:numCache>
            </c:numRef>
          </c:val>
          <c:extLst>
            <c:ext xmlns:c16="http://schemas.microsoft.com/office/drawing/2014/chart" uri="{C3380CC4-5D6E-409C-BE32-E72D297353CC}">
              <c16:uniqueId val="{00000000-6A6E-4D37-91EA-EDF3F99540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6A6E-4D37-91EA-EDF3F99540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稲敷市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37692</v>
      </c>
      <c r="AM8" s="45"/>
      <c r="AN8" s="45"/>
      <c r="AO8" s="45"/>
      <c r="AP8" s="45"/>
      <c r="AQ8" s="45"/>
      <c r="AR8" s="45"/>
      <c r="AS8" s="45"/>
      <c r="AT8" s="44">
        <f>データ!T6</f>
        <v>205.81</v>
      </c>
      <c r="AU8" s="44"/>
      <c r="AV8" s="44"/>
      <c r="AW8" s="44"/>
      <c r="AX8" s="44"/>
      <c r="AY8" s="44"/>
      <c r="AZ8" s="44"/>
      <c r="BA8" s="44"/>
      <c r="BB8" s="44">
        <f>データ!U6</f>
        <v>183.14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53.6</v>
      </c>
      <c r="J10" s="44"/>
      <c r="K10" s="44"/>
      <c r="L10" s="44"/>
      <c r="M10" s="44"/>
      <c r="N10" s="44"/>
      <c r="O10" s="44"/>
      <c r="P10" s="44">
        <f>データ!P6</f>
        <v>34.619999999999997</v>
      </c>
      <c r="Q10" s="44"/>
      <c r="R10" s="44"/>
      <c r="S10" s="44"/>
      <c r="T10" s="44"/>
      <c r="U10" s="44"/>
      <c r="V10" s="44"/>
      <c r="W10" s="44">
        <f>データ!Q6</f>
        <v>92.47</v>
      </c>
      <c r="X10" s="44"/>
      <c r="Y10" s="44"/>
      <c r="Z10" s="44"/>
      <c r="AA10" s="44"/>
      <c r="AB10" s="44"/>
      <c r="AC10" s="44"/>
      <c r="AD10" s="45">
        <f>データ!R6</f>
        <v>3080</v>
      </c>
      <c r="AE10" s="45"/>
      <c r="AF10" s="45"/>
      <c r="AG10" s="45"/>
      <c r="AH10" s="45"/>
      <c r="AI10" s="45"/>
      <c r="AJ10" s="45"/>
      <c r="AK10" s="2"/>
      <c r="AL10" s="45">
        <f>データ!V6</f>
        <v>12955</v>
      </c>
      <c r="AM10" s="45"/>
      <c r="AN10" s="45"/>
      <c r="AO10" s="45"/>
      <c r="AP10" s="45"/>
      <c r="AQ10" s="45"/>
      <c r="AR10" s="45"/>
      <c r="AS10" s="45"/>
      <c r="AT10" s="44">
        <f>データ!W6</f>
        <v>9.86</v>
      </c>
      <c r="AU10" s="44"/>
      <c r="AV10" s="44"/>
      <c r="AW10" s="44"/>
      <c r="AX10" s="44"/>
      <c r="AY10" s="44"/>
      <c r="AZ10" s="44"/>
      <c r="BA10" s="44"/>
      <c r="BB10" s="44">
        <f>データ!X6</f>
        <v>1313.89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aVv7eTvCJFXLF8Nm2LqeW2RcaKgJy9w+G3rlr4riy8wReYjOF17eAPNuxsiWDsz271NotI5k0zmELJ8chpZ/Q==" saltValue="ckaAefTSyf0l1+kxTYhF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82295</v>
      </c>
      <c r="D6" s="19">
        <f t="shared" si="3"/>
        <v>46</v>
      </c>
      <c r="E6" s="19">
        <f t="shared" si="3"/>
        <v>17</v>
      </c>
      <c r="F6" s="19">
        <f t="shared" si="3"/>
        <v>4</v>
      </c>
      <c r="G6" s="19">
        <f t="shared" si="3"/>
        <v>0</v>
      </c>
      <c r="H6" s="19" t="str">
        <f t="shared" si="3"/>
        <v>茨城県　稲敷市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53.6</v>
      </c>
      <c r="P6" s="20">
        <f t="shared" si="3"/>
        <v>34.619999999999997</v>
      </c>
      <c r="Q6" s="20">
        <f t="shared" si="3"/>
        <v>92.47</v>
      </c>
      <c r="R6" s="20">
        <f t="shared" si="3"/>
        <v>3080</v>
      </c>
      <c r="S6" s="20">
        <f t="shared" si="3"/>
        <v>37692</v>
      </c>
      <c r="T6" s="20">
        <f t="shared" si="3"/>
        <v>205.81</v>
      </c>
      <c r="U6" s="20">
        <f t="shared" si="3"/>
        <v>183.14</v>
      </c>
      <c r="V6" s="20">
        <f t="shared" si="3"/>
        <v>12955</v>
      </c>
      <c r="W6" s="20">
        <f t="shared" si="3"/>
        <v>9.86</v>
      </c>
      <c r="X6" s="20">
        <f t="shared" si="3"/>
        <v>1313.89</v>
      </c>
      <c r="Y6" s="21">
        <f>IF(Y7="",NA(),Y7)</f>
        <v>118.04</v>
      </c>
      <c r="Z6" s="21">
        <f t="shared" ref="Z6:AH6" si="4">IF(Z7="",NA(),Z7)</f>
        <v>114.82</v>
      </c>
      <c r="AA6" s="21">
        <f t="shared" si="4"/>
        <v>119.83</v>
      </c>
      <c r="AB6" s="21">
        <f t="shared" si="4"/>
        <v>124.91</v>
      </c>
      <c r="AC6" s="21">
        <f t="shared" si="4"/>
        <v>134.84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49.76</v>
      </c>
      <c r="AV6" s="21">
        <f t="shared" ref="AV6:BD6" si="6">IF(AV7="",NA(),AV7)</f>
        <v>30.07</v>
      </c>
      <c r="AW6" s="21">
        <f t="shared" si="6"/>
        <v>24.67</v>
      </c>
      <c r="AX6" s="21">
        <f t="shared" si="6"/>
        <v>28.03</v>
      </c>
      <c r="AY6" s="21">
        <f t="shared" si="6"/>
        <v>33.409999999999997</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65.16</v>
      </c>
      <c r="BR6" s="21">
        <f t="shared" ref="BR6:BZ6" si="8">IF(BR7="",NA(),BR7)</f>
        <v>63.87</v>
      </c>
      <c r="BS6" s="21">
        <f t="shared" si="8"/>
        <v>65.569999999999993</v>
      </c>
      <c r="BT6" s="21">
        <f t="shared" si="8"/>
        <v>68.23</v>
      </c>
      <c r="BU6" s="21">
        <f t="shared" si="8"/>
        <v>64.83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230.07</v>
      </c>
      <c r="CC6" s="21">
        <f t="shared" ref="CC6:CK6" si="9">IF(CC7="",NA(),CC7)</f>
        <v>225.12</v>
      </c>
      <c r="CD6" s="21">
        <f t="shared" si="9"/>
        <v>229.62</v>
      </c>
      <c r="CE6" s="21">
        <f t="shared" si="9"/>
        <v>197.55</v>
      </c>
      <c r="CF6" s="21">
        <f t="shared" si="9"/>
        <v>233.49</v>
      </c>
      <c r="CG6" s="21">
        <f t="shared" si="9"/>
        <v>228.47</v>
      </c>
      <c r="CH6" s="21">
        <f t="shared" si="9"/>
        <v>224.88</v>
      </c>
      <c r="CI6" s="21">
        <f t="shared" si="9"/>
        <v>228.64</v>
      </c>
      <c r="CJ6" s="21">
        <f t="shared" si="9"/>
        <v>239.46</v>
      </c>
      <c r="CK6" s="21">
        <f t="shared" si="9"/>
        <v>233.15</v>
      </c>
      <c r="CL6" s="20" t="str">
        <f>IF(CL7="","",IF(CL7="-","【-】","【"&amp;SUBSTITUTE(TEXT(CL7,"#,##0.00"),"-","△")&amp;"】"))</f>
        <v>【215.73】</v>
      </c>
      <c r="CM6" s="21">
        <f>IF(CM7="",NA(),CM7)</f>
        <v>48.3</v>
      </c>
      <c r="CN6" s="21">
        <f t="shared" ref="CN6:CV6" si="10">IF(CN7="",NA(),CN7)</f>
        <v>54.59</v>
      </c>
      <c r="CO6" s="21">
        <f t="shared" si="10"/>
        <v>55.04</v>
      </c>
      <c r="CP6" s="21">
        <f t="shared" si="10"/>
        <v>53.64</v>
      </c>
      <c r="CQ6" s="21">
        <f t="shared" si="10"/>
        <v>54.01</v>
      </c>
      <c r="CR6" s="21">
        <f t="shared" si="10"/>
        <v>42.47</v>
      </c>
      <c r="CS6" s="21">
        <f t="shared" si="10"/>
        <v>42.4</v>
      </c>
      <c r="CT6" s="21">
        <f t="shared" si="10"/>
        <v>42.28</v>
      </c>
      <c r="CU6" s="21">
        <f t="shared" si="10"/>
        <v>41.06</v>
      </c>
      <c r="CV6" s="21">
        <f t="shared" si="10"/>
        <v>42.09</v>
      </c>
      <c r="CW6" s="20" t="str">
        <f>IF(CW7="","",IF(CW7="-","【-】","【"&amp;SUBSTITUTE(TEXT(CW7,"#,##0.00"),"-","△")&amp;"】"))</f>
        <v>【43.28】</v>
      </c>
      <c r="CX6" s="21">
        <f>IF(CX7="",NA(),CX7)</f>
        <v>73.989999999999995</v>
      </c>
      <c r="CY6" s="21">
        <f t="shared" ref="CY6:DG6" si="11">IF(CY7="",NA(),CY7)</f>
        <v>81.22</v>
      </c>
      <c r="CZ6" s="21">
        <f t="shared" si="11"/>
        <v>84.57</v>
      </c>
      <c r="DA6" s="21">
        <f t="shared" si="11"/>
        <v>86.14</v>
      </c>
      <c r="DB6" s="21">
        <f t="shared" si="11"/>
        <v>87.54</v>
      </c>
      <c r="DC6" s="21">
        <f t="shared" si="11"/>
        <v>83.75</v>
      </c>
      <c r="DD6" s="21">
        <f t="shared" si="11"/>
        <v>84.19</v>
      </c>
      <c r="DE6" s="21">
        <f t="shared" si="11"/>
        <v>84.34</v>
      </c>
      <c r="DF6" s="21">
        <f t="shared" si="11"/>
        <v>84.34</v>
      </c>
      <c r="DG6" s="21">
        <f t="shared" si="11"/>
        <v>84.73</v>
      </c>
      <c r="DH6" s="20" t="str">
        <f>IF(DH7="","",IF(DH7="-","【-】","【"&amp;SUBSTITUTE(TEXT(DH7,"#,##0.00"),"-","△")&amp;"】"))</f>
        <v>【86.21】</v>
      </c>
      <c r="DI6" s="21">
        <f>IF(DI7="",NA(),DI7)</f>
        <v>34.9</v>
      </c>
      <c r="DJ6" s="21">
        <f t="shared" ref="DJ6:DR6" si="12">IF(DJ7="",NA(),DJ7)</f>
        <v>35.93</v>
      </c>
      <c r="DK6" s="21">
        <f t="shared" si="12"/>
        <v>37.700000000000003</v>
      </c>
      <c r="DL6" s="21">
        <f t="shared" si="12"/>
        <v>39.39</v>
      </c>
      <c r="DM6" s="21">
        <f t="shared" si="12"/>
        <v>40.770000000000003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82295</v>
      </c>
      <c r="D7" s="23">
        <v>46</v>
      </c>
      <c r="E7" s="23">
        <v>17</v>
      </c>
      <c r="F7" s="23">
        <v>4</v>
      </c>
      <c r="G7" s="23">
        <v>0</v>
      </c>
      <c r="H7" s="23" t="s">
        <v>96</v>
      </c>
      <c r="I7" s="23" t="s">
        <v>97</v>
      </c>
      <c r="J7" s="23" t="s">
        <v>98</v>
      </c>
      <c r="K7" s="23" t="s">
        <v>99</v>
      </c>
      <c r="L7" s="23" t="s">
        <v>100</v>
      </c>
      <c r="M7" s="23" t="s">
        <v>101</v>
      </c>
      <c r="N7" s="24" t="s">
        <v>102</v>
      </c>
      <c r="O7" s="24">
        <v>53.6</v>
      </c>
      <c r="P7" s="24">
        <v>34.619999999999997</v>
      </c>
      <c r="Q7" s="24">
        <v>92.47</v>
      </c>
      <c r="R7" s="24">
        <v>3080</v>
      </c>
      <c r="S7" s="24">
        <v>37692</v>
      </c>
      <c r="T7" s="24">
        <v>205.81</v>
      </c>
      <c r="U7" s="24">
        <v>183.14</v>
      </c>
      <c r="V7" s="24">
        <v>12955</v>
      </c>
      <c r="W7" s="24">
        <v>9.86</v>
      </c>
      <c r="X7" s="24">
        <v>1313.89</v>
      </c>
      <c r="Y7" s="24">
        <v>118.04</v>
      </c>
      <c r="Z7" s="24">
        <v>114.82</v>
      </c>
      <c r="AA7" s="24">
        <v>119.83</v>
      </c>
      <c r="AB7" s="24">
        <v>124.91</v>
      </c>
      <c r="AC7" s="24">
        <v>134.84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49.76</v>
      </c>
      <c r="AV7" s="24">
        <v>30.07</v>
      </c>
      <c r="AW7" s="24">
        <v>24.67</v>
      </c>
      <c r="AX7" s="24">
        <v>28.03</v>
      </c>
      <c r="AY7" s="24">
        <v>33.409999999999997</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65.16</v>
      </c>
      <c r="BR7" s="24">
        <v>63.87</v>
      </c>
      <c r="BS7" s="24">
        <v>65.569999999999993</v>
      </c>
      <c r="BT7" s="24">
        <v>68.23</v>
      </c>
      <c r="BU7" s="24">
        <v>64.83</v>
      </c>
      <c r="BV7" s="24">
        <v>71.84</v>
      </c>
      <c r="BW7" s="24">
        <v>73.36</v>
      </c>
      <c r="BX7" s="24">
        <v>72.599999999999994</v>
      </c>
      <c r="BY7" s="24">
        <v>69.430000000000007</v>
      </c>
      <c r="BZ7" s="24">
        <v>70.709999999999994</v>
      </c>
      <c r="CA7" s="24">
        <v>75.33</v>
      </c>
      <c r="CB7" s="24">
        <v>230.07</v>
      </c>
      <c r="CC7" s="24">
        <v>225.12</v>
      </c>
      <c r="CD7" s="24">
        <v>229.62</v>
      </c>
      <c r="CE7" s="24">
        <v>197.55</v>
      </c>
      <c r="CF7" s="24">
        <v>233.49</v>
      </c>
      <c r="CG7" s="24">
        <v>228.47</v>
      </c>
      <c r="CH7" s="24">
        <v>224.88</v>
      </c>
      <c r="CI7" s="24">
        <v>228.64</v>
      </c>
      <c r="CJ7" s="24">
        <v>239.46</v>
      </c>
      <c r="CK7" s="24">
        <v>233.15</v>
      </c>
      <c r="CL7" s="24">
        <v>215.73</v>
      </c>
      <c r="CM7" s="24">
        <v>48.3</v>
      </c>
      <c r="CN7" s="24">
        <v>54.59</v>
      </c>
      <c r="CO7" s="24">
        <v>55.04</v>
      </c>
      <c r="CP7" s="24">
        <v>53.64</v>
      </c>
      <c r="CQ7" s="24">
        <v>54.01</v>
      </c>
      <c r="CR7" s="24">
        <v>42.47</v>
      </c>
      <c r="CS7" s="24">
        <v>42.4</v>
      </c>
      <c r="CT7" s="24">
        <v>42.28</v>
      </c>
      <c r="CU7" s="24">
        <v>41.06</v>
      </c>
      <c r="CV7" s="24">
        <v>42.09</v>
      </c>
      <c r="CW7" s="24">
        <v>43.28</v>
      </c>
      <c r="CX7" s="24">
        <v>73.989999999999995</v>
      </c>
      <c r="CY7" s="24">
        <v>81.22</v>
      </c>
      <c r="CZ7" s="24">
        <v>84.57</v>
      </c>
      <c r="DA7" s="24">
        <v>86.14</v>
      </c>
      <c r="DB7" s="24">
        <v>87.54</v>
      </c>
      <c r="DC7" s="24">
        <v>83.75</v>
      </c>
      <c r="DD7" s="24">
        <v>84.19</v>
      </c>
      <c r="DE7" s="24">
        <v>84.34</v>
      </c>
      <c r="DF7" s="24">
        <v>84.34</v>
      </c>
      <c r="DG7" s="24">
        <v>84.73</v>
      </c>
      <c r="DH7" s="24">
        <v>86.21</v>
      </c>
      <c r="DI7" s="24">
        <v>34.9</v>
      </c>
      <c r="DJ7" s="24">
        <v>35.93</v>
      </c>
      <c r="DK7" s="24">
        <v>37.700000000000003</v>
      </c>
      <c r="DL7" s="24">
        <v>39.39</v>
      </c>
      <c r="DM7" s="24">
        <v>40.770000000000003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2025-01-24T07:10:00Z</dcterms:created>
  <dcterms:modified xsi:type="dcterms:W3CDTF">2025-02-21T00:42:47Z</dcterms:modified>
  <cp:category/>
</cp:coreProperties>
</file>