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cYZwFPA1BYzIN+Q2GKgeGNqeqz/a6q3S4ANDU6jbqzmktoVWnHrBs0fQ1dptbrypyCA72FHte70y1+mlelbdXQ==" workbookSaltValue="uo9QHQ7X8f518GE7lN1WFw=="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<sst xmlns="http://schemas.openxmlformats.org/spreadsheetml/2006/main" count="236" uniqueCount="116">
  <si>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</si>
  <si>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</si>
  <si>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</si>
  <si>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</si>
  <si>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</si>
  <si>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</si>
  <si>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</si>
  <si>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</si>
  <si>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</si>
  <si>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</si>
  <si>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</si>
  <si>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</si>
  <si>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</si>
  <si>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</si>
  <si>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</si>
  <si>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</si>
  <si>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</si>
  <si>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</si>
  <si>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</si>
  <si>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</si>
  <si>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</si>
  <si>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</si>
  <si>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</si>
  <si>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</si>
  <si>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</si>
  <si>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</si>
  <si>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</si>
  <si>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</si>
  <si>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</si>
  <si>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</si>
  <si>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</si>
  <si>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</si>
  <si>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</si>
  <si>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</si>
  <si>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</si>
  <si>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</si>
  <si>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</si>
  <si>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</si>
  <si>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</si>
  <si>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</si>
  <si>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</si>
  <si>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</si>
  <si>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</si>
  <si>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</si>
  <si>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</si>
  <si>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</si>
  <si>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</si>
  <si>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</si>
  <si>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</si>
  <si>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</si>
  <si>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</si>
  <si>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</si>
  <si>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</si>
  <si>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</si>
  <si>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</si>
  <si>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</si>
  <si>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</si>
  <si>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</si>
  <si>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</si>
  <si>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</si>
  <si>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</si>
  <si>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</si>
  <si>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</si>
  <si>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</si>
  <si>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</si>
  <si>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</si>
  <si>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</si>
  <si>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</si>
  <si>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</si>
  <si>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</si>
  <si>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</si>
  <si>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</si>
  <si>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</si>
  <si>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</si>
  <si>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</si>
  <si>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</si>
  <si>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</si>
  <si>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</si>
  <si>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</si>
  <si>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</si>
  <si>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</si>
  <si>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</si>
  <si>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</si>
  <si>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</si>
  <si>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</si>
  <si>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</si>
  <si>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</si>
  <si>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</si>
  <si>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</si>
  <si>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</si>
  <si>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</si>
  <si>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</si>
  <si>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</si>
  <si>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</si>
  <si>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</si>
  <si>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</si>
  <si>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</si>
  <si>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</si>
  <si>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</si>
  <si>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</si>
  <si>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</si>
  <si>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</si>
  <si>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</si>
  <si>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</si>
  <si>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</si>
  <si>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</si>
  <si>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</si>
  <si>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</si>
  <si>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</si>
  <si>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</si>
  <si>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</si>
  <si>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</si>
  <si>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</si>
  <si>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昨年度と比較して使用料収入などの収益が増加した一方で、維持管理費や企業債利息等の経常費用も増加した。一般会計補助金の増により、経常収支比率は100％を維持している。今後の人口減少による使用料収入の減少や施設の老朽化や物価の上昇による維持管理費の増加が見込まれることから、長期的な視点に立ち、計画的な経営改善に努めていく。
②累積欠損金比率　0％だが、一般会計補助金により維持できている。
③流動比率　類似団体平均値を下回っているが、流動負債は主に企業債であり、一般会計補助金により支払能力は確保されている。
④企業債残高対事業規模比率　起債償還について、使用料収入では賄えずに一般会計補助金で補っているため、数値が0％となっている。起債残高は年々減少している。
⑤経費回収率　使用料収入は前年度から増加したが、汚水処理費の増加により、経費回収率は80％を下回っている。経費削減と費用の計画的運用に努める一方で、長期的な観点から使用料金の改定を検討する必要がある。
⑥汚水処理原価　150円から160円前後で推移していたが、汚水処理費が増加したことから、類似団体平均値を上回ることとなった。
⑦施設利用率　処理場は有していない。
⑧水洗化率　類似団体平均値を大きく上回り、ほぼ100％となっている。</t>
    <rPh sb="24" eb="26">
      <t>シュウエキ</t>
    </rPh>
    <rPh sb="31" eb="33">
      <t>イッポウ</t>
    </rPh>
    <rPh sb="35" eb="37">
      <t>イジ</t>
    </rPh>
    <rPh sb="37" eb="40">
      <t>カンリヒ</t>
    </rPh>
    <rPh sb="41" eb="43">
      <t>キギョウ</t>
    </rPh>
    <rPh sb="43" eb="44">
      <t>サイ</t>
    </rPh>
    <rPh sb="44" eb="46">
      <t>リソク</t>
    </rPh>
    <rPh sb="46" eb="47">
      <t>トウ</t>
    </rPh>
    <rPh sb="48" eb="50">
      <t>ケイジョウ</t>
    </rPh>
    <rPh sb="50" eb="52">
      <t>ヒヨウ</t>
    </rPh>
    <rPh sb="53" eb="55">
      <t>ゾウカ</t>
    </rPh>
    <rPh sb="71" eb="73">
      <t>ケイジョウ</t>
    </rPh>
    <rPh sb="73" eb="75">
      <t>シュウシ</t>
    </rPh>
    <rPh sb="75" eb="77">
      <t>ヒリツ</t>
    </rPh>
    <rPh sb="83" eb="85">
      <t>イジ</t>
    </rPh>
    <rPh sb="109" eb="111">
      <t>シセツ</t>
    </rPh>
    <rPh sb="116" eb="118">
      <t>ブッカ</t>
    </rPh>
    <rPh sb="119" eb="121">
      <t>ジョウショウ</t>
    </rPh>
    <rPh sb="124" eb="126">
      <t>イジ</t>
    </rPh>
    <rPh sb="126" eb="129">
      <t>カンリヒ</t>
    </rPh>
    <rPh sb="329" eb="331">
      <t>ネンネン</t>
    </rPh>
    <rPh sb="363" eb="365">
      <t>オスイ</t>
    </rPh>
    <rPh sb="365" eb="367">
      <t>ショリ</t>
    </rPh>
    <rPh sb="367" eb="368">
      <t>ヒ</t>
    </rPh>
    <rPh sb="369" eb="371">
      <t>ゾウカ</t>
    </rPh>
    <rPh sb="375" eb="377">
      <t>ケイヒ</t>
    </rPh>
    <rPh sb="377" eb="379">
      <t>カイシュウ</t>
    </rPh>
    <rPh sb="379" eb="380">
      <t>リツ</t>
    </rPh>
    <rPh sb="385" eb="387">
      <t>シタマワ</t>
    </rPh>
    <rPh sb="409" eb="411">
      <t>イッポウ</t>
    </rPh>
    <rPh sb="413" eb="416">
      <t>チョウキテキ</t>
    </rPh>
    <rPh sb="417" eb="419">
      <t>カンテン</t>
    </rPh>
    <rPh sb="421" eb="424">
      <t>シヨウリョウ</t>
    </rPh>
    <rPh sb="424" eb="425">
      <t>キン</t>
    </rPh>
    <rPh sb="426" eb="428">
      <t>カイテイ</t>
    </rPh>
    <rPh sb="429" eb="431">
      <t>ケントウ</t>
    </rPh>
    <rPh sb="433" eb="435">
      <t>ヒツヨウ</t>
    </rPh>
    <phoneticPr fontId="4"/>
  </si>
  <si>
    <t>　本年度は、使用料収入が増加した一方で、物価高騰や企業債利息の影響により汚水処理費も増加しているが、収入の不足分については一般会計補助金によって賄えている。
　長期的には、施設の老朽化や物価の上昇などによる維持修繕費の増加や、人口減少による使用料収入の減少などが見込まれる。
今後は、ストックマネジメント計画に基づいた施設の修繕など、使用料収入や起債などの状況を見極めながら、収支バランスの取れた効率的な管理運営を行い、公衆衛生を維持していく。
　また、独立採算による持続可能な運営を目指し、繰入金の軽減に取り組むため、従来の下水道接続率向上による収益増のほかに、使用料金の改定も視野に入れた収益増を検討していく。</t>
    <rPh sb="12" eb="14">
      <t>ゾウカ</t>
    </rPh>
    <rPh sb="16" eb="18">
      <t>イッポウ</t>
    </rPh>
    <rPh sb="25" eb="27">
      <t>キギョウ</t>
    </rPh>
    <rPh sb="27" eb="28">
      <t>サイ</t>
    </rPh>
    <rPh sb="28" eb="30">
      <t>リソク</t>
    </rPh>
    <rPh sb="31" eb="33">
      <t>エイキョウ</t>
    </rPh>
    <rPh sb="36" eb="38">
      <t>オスイ</t>
    </rPh>
    <rPh sb="38" eb="40">
      <t>ショリ</t>
    </rPh>
    <rPh sb="40" eb="41">
      <t>ヒ</t>
    </rPh>
    <rPh sb="42" eb="44">
      <t>ゾウカ</t>
    </rPh>
    <rPh sb="50" eb="52">
      <t>シュウニュウ</t>
    </rPh>
    <rPh sb="53" eb="56">
      <t>フソクブン</t>
    </rPh>
    <rPh sb="80" eb="83">
      <t>チョウキテキ</t>
    </rPh>
    <rPh sb="93" eb="95">
      <t>ブッカ</t>
    </rPh>
    <rPh sb="96" eb="98">
      <t>ジョウショウ</t>
    </rPh>
    <rPh sb="113" eb="115">
      <t>ジンコウ</t>
    </rPh>
    <rPh sb="115" eb="117">
      <t>ゲンショウ</t>
    </rPh>
    <rPh sb="120" eb="123">
      <t>シヨウリョウ</t>
    </rPh>
    <rPh sb="123" eb="125">
      <t>シュウニュウ</t>
    </rPh>
    <rPh sb="126" eb="128">
      <t>ゲンショウ</t>
    </rPh>
    <rPh sb="131" eb="133">
      <t>ミコ</t>
    </rPh>
    <rPh sb="138" eb="140">
      <t>コンゴ</t>
    </rPh>
    <rPh sb="159" eb="161">
      <t>シセツ</t>
    </rPh>
    <rPh sb="162" eb="164">
      <t>シュウゼン</t>
    </rPh>
    <rPh sb="170" eb="172">
      <t>シュウニュウ</t>
    </rPh>
    <rPh sb="178" eb="180">
      <t>ジョウキョウ</t>
    </rPh>
    <rPh sb="188" eb="190">
      <t>シュウシ</t>
    </rPh>
    <rPh sb="195" eb="196">
      <t>ト</t>
    </rPh>
    <rPh sb="198" eb="201">
      <t>コウリツテキ</t>
    </rPh>
    <rPh sb="202" eb="204">
      <t>カンリ</t>
    </rPh>
    <rPh sb="204" eb="206">
      <t>ウンエイ</t>
    </rPh>
    <rPh sb="207" eb="208">
      <t>オコナ</t>
    </rPh>
    <rPh sb="210" eb="212">
      <t>コウシュウ</t>
    </rPh>
    <rPh sb="212" eb="214">
      <t>エイセイ</t>
    </rPh>
    <rPh sb="215" eb="217">
      <t>イジ</t>
    </rPh>
    <rPh sb="227" eb="229">
      <t>ドクリツ</t>
    </rPh>
    <rPh sb="229" eb="231">
      <t>サイサン</t>
    </rPh>
    <rPh sb="234" eb="236">
      <t>ジゾク</t>
    </rPh>
    <rPh sb="236" eb="238">
      <t>カノウ</t>
    </rPh>
    <rPh sb="239" eb="241">
      <t>ウンエイ</t>
    </rPh>
    <rPh sb="242" eb="244">
      <t>メザ</t>
    </rPh>
    <rPh sb="260" eb="262">
      <t>ジュウライ</t>
    </rPh>
    <rPh sb="269" eb="271">
      <t>コウジョウ</t>
    </rPh>
    <rPh sb="282" eb="284">
      <t>シヨウ</t>
    </rPh>
    <rPh sb="284" eb="286">
      <t>リョウキン</t>
    </rPh>
    <rPh sb="287" eb="289">
      <t>カイテイ</t>
    </rPh>
    <rPh sb="290" eb="292">
      <t>シヤ</t>
    </rPh>
    <rPh sb="293" eb="294">
      <t>イ</t>
    </rPh>
    <rPh sb="300" eb="302">
      <t>ケントウ</t>
    </rPh>
    <phoneticPr fontId="4"/>
  </si>
  <si>
    <t>①有形固定資産減価償却率　平成31年度から法適用企業となったことから数値としては小さいが、個々の耐用年数に留意する必要がある。
②管渠老朽化率　耐用年数を経過した管渠がないため0％となっているが，実際の老朽具合について調査等により状況を把握していく必要がある。
③管渠改善率　昭和57年の整備開始後40年が経過し少しずつ老朽化が進んでいるが、耐用年数を超えた管渠はないことから、緊急的な箇所について更新を行っている状況である。
　令和4年度のポンプ場に続き管渠のストックマネジメント計画が策定されたため、今後は令和7年度から11年度の5カ年にかけて腐食環境下の管路（約14ｋｍ）について点検調査を行い、その結果に基づき、効率的かつ計画的に修繕・維持管理を行っていく。</t>
    <rPh sb="215" eb="217">
      <t>レイワ</t>
    </rPh>
    <rPh sb="218" eb="220">
      <t>ネンド</t>
    </rPh>
    <rPh sb="226" eb="227">
      <t>ツヅ</t>
    </rPh>
    <rPh sb="244" eb="246">
      <t>サクテイ</t>
    </rPh>
    <rPh sb="252" eb="254">
      <t>コンゴ</t>
    </rPh>
    <rPh sb="255" eb="257">
      <t>レイワ</t>
    </rPh>
    <rPh sb="258" eb="260">
      <t>ネンド</t>
    </rPh>
    <rPh sb="264" eb="266">
      <t>ネンド</t>
    </rPh>
    <rPh sb="269" eb="270">
      <t>ネン</t>
    </rPh>
    <rPh sb="274" eb="276">
      <t>フショク</t>
    </rPh>
    <rPh sb="276" eb="279">
      <t>カンキョウカ</t>
    </rPh>
    <rPh sb="280" eb="282">
      <t>カンロ</t>
    </rPh>
    <rPh sb="283" eb="284">
      <t>ヤク</t>
    </rPh>
    <rPh sb="293" eb="295">
      <t>テンケン</t>
    </rPh>
    <rPh sb="295" eb="297">
      <t>チョウサ</t>
    </rPh>
    <rPh sb="298" eb="299">
      <t>オコナ</t>
    </rPh>
    <rPh sb="303" eb="305">
      <t>ケッカ</t>
    </rPh>
    <rPh sb="310" eb="313">
      <t>コウリツテキ</t>
    </rPh>
    <rPh sb="319" eb="321">
      <t>シュウゼン</t>
    </rPh>
    <rPh sb="322" eb="324">
      <t>イジ</t>
    </rPh>
    <rPh sb="324" eb="326">
      <t>カンリ</t>
    </rPh>
    <rPh sb="327" eb="3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</si>
</sst>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0.05</c:v>
                </c:pt>
                <c:pt idx="1">
                  <c:v>0</c:v>
                </c:pt>
                <c:pt idx="2">
                  <c:v>0</c:v>
                </c:pt>
                <c:pt idx="3">
                  <c:v>0</c:v>
                </c:pt>
                <c:pt idx="4">
                  <c:v>0</c:v>
                </c:pt>
              </c:numCache>
            </c:numRef>
          </c:val>
          <c:extLst>
            <c:ext xmlns:c16="http://schemas.microsoft.com/office/drawing/2014/chart" uri="{C3380CC4-5D6E-409C-BE32-E72D297353CC}">
              <c16:uniqueId val="{00000000-B6D5-449F-9F74-C34C283BAF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B6D5-449F-9F74-C34C283BAF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B1-40B6-8CBF-38324B4FCD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8FB1-40B6-8CBF-38324B4FCD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98.69</c:v>
                </c:pt>
                <c:pt idx="1">
                  <c:v>98.74</c:v>
                </c:pt>
                <c:pt idx="2">
                  <c:v>98.78</c:v>
                </c:pt>
                <c:pt idx="3">
                  <c:v>98.8</c:v>
                </c:pt>
                <c:pt idx="4">
                  <c:v>98.86</c:v>
                </c:pt>
              </c:numCache>
            </c:numRef>
          </c:val>
          <c:extLst>
            <c:ext xmlns:c16="http://schemas.microsoft.com/office/drawing/2014/chart" uri="{C3380CC4-5D6E-409C-BE32-E72D297353CC}">
              <c16:uniqueId val="{00000000-1E9D-48EF-8DDE-5F9C7C8056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1E9D-48EF-8DDE-5F9C7C8056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144.75</c:v>
                </c:pt>
                <c:pt idx="1">
                  <c:v>103.37</c:v>
                </c:pt>
                <c:pt idx="2">
                  <c:v>102.94</c:v>
                </c:pt>
                <c:pt idx="3">
                  <c:v>100.42</c:v>
                </c:pt>
                <c:pt idx="4">
                  <c:v>102.86</c:v>
                </c:pt>
              </c:numCache>
            </c:numRef>
          </c:val>
          <c:extLst>
            <c:ext xmlns:c16="http://schemas.microsoft.com/office/drawing/2014/chart" uri="{C3380CC4-5D6E-409C-BE32-E72D297353CC}">
              <c16:uniqueId val="{00000000-2861-41CF-A730-2ECA8E7AD8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2861-41CF-A730-2ECA8E7AD8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3.44</c:v>
                </c:pt>
                <c:pt idx="1">
                  <c:v>6.85</c:v>
                </c:pt>
                <c:pt idx="2">
                  <c:v>10.23</c:v>
                </c:pt>
                <c:pt idx="3">
                  <c:v>13.57</c:v>
                </c:pt>
                <c:pt idx="4">
                  <c:v>16.649999999999999</c:v>
                </c:pt>
              </c:numCache>
            </c:numRef>
          </c:val>
          <c:extLst>
            <c:ext xmlns:c16="http://schemas.microsoft.com/office/drawing/2014/chart" uri="{C3380CC4-5D6E-409C-BE32-E72D297353CC}">
              <c16:uniqueId val="{00000000-09D0-4094-8063-63AC6D767A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09D0-4094-8063-63AC6D767A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71-4C70-BB62-047CE1F93A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B971-4C70-BB62-047CE1F93A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B5-4478-B566-09368B03B0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8EB5-4478-B566-09368B03B0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33.090000000000003</c:v>
                </c:pt>
                <c:pt idx="1">
                  <c:v>21.89</c:v>
                </c:pt>
                <c:pt idx="2">
                  <c:v>20.83</c:v>
                </c:pt>
                <c:pt idx="3">
                  <c:v>31.21</c:v>
                </c:pt>
                <c:pt idx="4">
                  <c:v>69.66</c:v>
                </c:pt>
              </c:numCache>
            </c:numRef>
          </c:val>
          <c:extLst>
            <c:ext xmlns:c16="http://schemas.microsoft.com/office/drawing/2014/chart" uri="{C3380CC4-5D6E-409C-BE32-E72D297353CC}">
              <c16:uniqueId val="{00000000-2798-4E6D-A91C-BBF9AFA933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2798-4E6D-A91C-BBF9AFA933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ED-433C-BB86-23D022D850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96ED-433C-BB86-23D022D850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88.91</c:v>
                </c:pt>
                <c:pt idx="1">
                  <c:v>82.4</c:v>
                </c:pt>
                <c:pt idx="2">
                  <c:v>85.89</c:v>
                </c:pt>
                <c:pt idx="3">
                  <c:v>64.959999999999994</c:v>
                </c:pt>
                <c:pt idx="4">
                  <c:v>71.59</c:v>
                </c:pt>
              </c:numCache>
            </c:numRef>
          </c:val>
          <c:extLst>
            <c:ext xmlns:c16="http://schemas.microsoft.com/office/drawing/2014/chart" uri="{C3380CC4-5D6E-409C-BE32-E72D297353CC}">
              <c16:uniqueId val="{00000000-8253-4572-97AF-8F20081214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8253-4572-97AF-8F20081214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151.1</c:v>
                </c:pt>
                <c:pt idx="1">
                  <c:v>162.07</c:v>
                </c:pt>
                <c:pt idx="2">
                  <c:v>155.91999999999999</c:v>
                </c:pt>
                <c:pt idx="3">
                  <c:v>188.99</c:v>
                </c:pt>
                <c:pt idx="4">
                  <c:v>189.14</c:v>
                </c:pt>
              </c:numCache>
            </c:numRef>
          </c:val>
          <c:extLst>
            <c:ext xmlns:c16="http://schemas.microsoft.com/office/drawing/2014/chart" uri="{C3380CC4-5D6E-409C-BE32-E72D297353CC}">
              <c16:uniqueId val="{00000000-33A7-40F5-8CD1-A96AABA939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33A7-40F5-8CD1-A96AABA939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かすみがうら市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40369</v>
      </c>
      <c r="AM8" s="41"/>
      <c r="AN8" s="41"/>
      <c r="AO8" s="41"/>
      <c r="AP8" s="41"/>
      <c r="AQ8" s="41"/>
      <c r="AR8" s="41"/>
      <c r="AS8" s="41"/>
      <c r="AT8" s="34">
        <f>データ!T6</f>
        <v>156.6</v>
      </c>
      <c r="AU8" s="34"/>
      <c r="AV8" s="34"/>
      <c r="AW8" s="34"/>
      <c r="AX8" s="34"/>
      <c r="AY8" s="34"/>
      <c r="AZ8" s="34"/>
      <c r="BA8" s="34"/>
      <c r="BB8" s="34">
        <f>データ!U6</f>
        <v>257.77999999999997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61.83</v>
      </c>
      <c r="J10" s="34"/>
      <c r="K10" s="34"/>
      <c r="L10" s="34"/>
      <c r="M10" s="34"/>
      <c r="N10" s="34"/>
      <c r="O10" s="34"/>
      <c r="P10" s="34">
        <f>データ!P6</f>
        <v>53.81</v>
      </c>
      <c r="Q10" s="34"/>
      <c r="R10" s="34"/>
      <c r="S10" s="34"/>
      <c r="T10" s="34"/>
      <c r="U10" s="34"/>
      <c r="V10" s="34"/>
      <c r="W10" s="34">
        <f>データ!Q6</f>
        <v>88.39</v>
      </c>
      <c r="X10" s="34"/>
      <c r="Y10" s="34"/>
      <c r="Z10" s="34"/>
      <c r="AA10" s="34"/>
      <c r="AB10" s="34"/>
      <c r="AC10" s="34"/>
      <c r="AD10" s="41">
        <f>データ!R6</f>
        <v>2530</v>
      </c>
      <c r="AE10" s="41"/>
      <c r="AF10" s="41"/>
      <c r="AG10" s="41"/>
      <c r="AH10" s="41"/>
      <c r="AI10" s="41"/>
      <c r="AJ10" s="41"/>
      <c r="AK10" s="2"/>
      <c r="AL10" s="41">
        <f>データ!V6</f>
        <v>21616</v>
      </c>
      <c r="AM10" s="41"/>
      <c r="AN10" s="41"/>
      <c r="AO10" s="41"/>
      <c r="AP10" s="41"/>
      <c r="AQ10" s="41"/>
      <c r="AR10" s="41"/>
      <c r="AS10" s="41"/>
      <c r="AT10" s="34">
        <f>データ!W6</f>
        <v>5.46</v>
      </c>
      <c r="AU10" s="34"/>
      <c r="AV10" s="34"/>
      <c r="AW10" s="34"/>
      <c r="AX10" s="34"/>
      <c r="AY10" s="34"/>
      <c r="AZ10" s="34"/>
      <c r="BA10" s="34"/>
      <c r="BB10" s="34">
        <f>データ!X6</f>
        <v>3958.97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2wwz2grL5HU8zRMHYj3jLf/FrTdBZaHwhz1LtcdjRU8Szozd9xd7ehXeiTzCEVBLAdPPQrzieMtqNG5EFTFAYA==" saltValue="gkiC1ic2JwayrQc44b0K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82309</v>
      </c>
      <c r="D6" s="19">
        <f t="shared" si="3"/>
        <v>46</v>
      </c>
      <c r="E6" s="19">
        <f t="shared" si="3"/>
        <v>17</v>
      </c>
      <c r="F6" s="19">
        <f t="shared" si="3"/>
        <v>1</v>
      </c>
      <c r="G6" s="19">
        <f t="shared" si="3"/>
        <v>0</v>
      </c>
      <c r="H6" s="19" t="str">
        <f t="shared" si="3"/>
        <v>茨城県　かすみがうら市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61.83</v>
      </c>
      <c r="P6" s="20">
        <f t="shared" si="3"/>
        <v>53.81</v>
      </c>
      <c r="Q6" s="20">
        <f t="shared" si="3"/>
        <v>88.39</v>
      </c>
      <c r="R6" s="20">
        <f t="shared" si="3"/>
        <v>2530</v>
      </c>
      <c r="S6" s="20">
        <f t="shared" si="3"/>
        <v>40369</v>
      </c>
      <c r="T6" s="20">
        <f t="shared" si="3"/>
        <v>156.6</v>
      </c>
      <c r="U6" s="20">
        <f t="shared" si="3"/>
        <v>257.77999999999997</v>
      </c>
      <c r="V6" s="20">
        <f t="shared" si="3"/>
        <v>21616</v>
      </c>
      <c r="W6" s="20">
        <f t="shared" si="3"/>
        <v>5.46</v>
      </c>
      <c r="X6" s="20">
        <f t="shared" si="3"/>
        <v>3958.97</v>
      </c>
      <c r="Y6" s="21">
        <f>IF(Y7="",NA(),Y7)</f>
        <v>144.75</v>
      </c>
      <c r="Z6" s="21">
        <f t="shared" ref="Z6:AH6" si="4">IF(Z7="",NA(),Z7)</f>
        <v>103.37</v>
      </c>
      <c r="AA6" s="21">
        <f t="shared" si="4"/>
        <v>102.94</v>
      </c>
      <c r="AB6" s="21">
        <f t="shared" si="4"/>
        <v>100.42</v>
      </c>
      <c r="AC6" s="21">
        <f t="shared" si="4"/>
        <v>102.86</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33.090000000000003</v>
      </c>
      <c r="AV6" s="21">
        <f t="shared" ref="AV6:BD6" si="6">IF(AV7="",NA(),AV7)</f>
        <v>21.89</v>
      </c>
      <c r="AW6" s="21">
        <f t="shared" si="6"/>
        <v>20.83</v>
      </c>
      <c r="AX6" s="21">
        <f t="shared" si="6"/>
        <v>31.21</v>
      </c>
      <c r="AY6" s="21">
        <f t="shared" si="6"/>
        <v>69.66</v>
      </c>
      <c r="AZ6" s="21">
        <f t="shared" si="6"/>
        <v>68.17</v>
      </c>
      <c r="BA6" s="21">
        <f t="shared" si="6"/>
        <v>55.6</v>
      </c>
      <c r="BB6" s="21">
        <f t="shared" si="6"/>
        <v>59.4</v>
      </c>
      <c r="BC6" s="21">
        <f t="shared" si="6"/>
        <v>68.27</v>
      </c>
      <c r="BD6" s="21">
        <f t="shared" si="6"/>
        <v>74.790000000000006</v>
      </c>
      <c r="BE6" s="20" t="str">
        <f>IF(BE7="","",IF(BE7="-","【-】","【"&amp;SUBSTITUTE(TEXT(BE7,"#,##0.00"),"-","△")&amp;"】"))</f>
        <v>【78.43】</v>
      </c>
      <c r="BF6" s="20">
        <f>IF(BF7="",NA(),BF7)</f>
        <v>0</v>
      </c>
      <c r="BG6" s="20">
        <f t="shared" ref="BG6:BO6" si="7">IF(BG7="",NA(),BG7)</f>
        <v>0</v>
      </c>
      <c r="BH6" s="20">
        <f t="shared" si="7"/>
        <v>0</v>
      </c>
      <c r="BI6" s="20">
        <f t="shared" si="7"/>
        <v>0</v>
      </c>
      <c r="BJ6" s="20">
        <f t="shared" si="7"/>
        <v>0</v>
      </c>
      <c r="BK6" s="21">
        <f t="shared" si="7"/>
        <v>789.44</v>
      </c>
      <c r="BL6" s="21">
        <f t="shared" si="7"/>
        <v>789.08</v>
      </c>
      <c r="BM6" s="21">
        <f t="shared" si="7"/>
        <v>747.84</v>
      </c>
      <c r="BN6" s="21">
        <f t="shared" si="7"/>
        <v>804.98</v>
      </c>
      <c r="BO6" s="21">
        <f t="shared" si="7"/>
        <v>767.56</v>
      </c>
      <c r="BP6" s="20" t="str">
        <f>IF(BP7="","",IF(BP7="-","【-】","【"&amp;SUBSTITUTE(TEXT(BP7,"#,##0.00"),"-","△")&amp;"】"))</f>
        <v>【630.82】</v>
      </c>
      <c r="BQ6" s="21">
        <f>IF(BQ7="",NA(),BQ7)</f>
        <v>88.91</v>
      </c>
      <c r="BR6" s="21">
        <f t="shared" ref="BR6:BZ6" si="8">IF(BR7="",NA(),BR7)</f>
        <v>82.4</v>
      </c>
      <c r="BS6" s="21">
        <f t="shared" si="8"/>
        <v>85.89</v>
      </c>
      <c r="BT6" s="21">
        <f t="shared" si="8"/>
        <v>64.959999999999994</v>
      </c>
      <c r="BU6" s="21">
        <f t="shared" si="8"/>
        <v>71.59</v>
      </c>
      <c r="BV6" s="21">
        <f t="shared" si="8"/>
        <v>87.29</v>
      </c>
      <c r="BW6" s="21">
        <f t="shared" si="8"/>
        <v>88.25</v>
      </c>
      <c r="BX6" s="21">
        <f t="shared" si="8"/>
        <v>90.17</v>
      </c>
      <c r="BY6" s="21">
        <f t="shared" si="8"/>
        <v>88.71</v>
      </c>
      <c r="BZ6" s="21">
        <f t="shared" si="8"/>
        <v>90.23</v>
      </c>
      <c r="CA6" s="20" t="str">
        <f>IF(CA7="","",IF(CA7="-","【-】","【"&amp;SUBSTITUTE(TEXT(CA7,"#,##0.00"),"-","△")&amp;"】"))</f>
        <v>【97.81】</v>
      </c>
      <c r="CB6" s="21">
        <f>IF(CB7="",NA(),CB7)</f>
        <v>151.1</v>
      </c>
      <c r="CC6" s="21">
        <f t="shared" ref="CC6:CK6" si="9">IF(CC7="",NA(),CC7)</f>
        <v>162.07</v>
      </c>
      <c r="CD6" s="21">
        <f t="shared" si="9"/>
        <v>155.91999999999999</v>
      </c>
      <c r="CE6" s="21">
        <f t="shared" si="9"/>
        <v>188.99</v>
      </c>
      <c r="CF6" s="21">
        <f t="shared" si="9"/>
        <v>189.14</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98.69</v>
      </c>
      <c r="CY6" s="21">
        <f t="shared" ref="CY6:DG6" si="11">IF(CY7="",NA(),CY7)</f>
        <v>98.74</v>
      </c>
      <c r="CZ6" s="21">
        <f t="shared" si="11"/>
        <v>98.78</v>
      </c>
      <c r="DA6" s="21">
        <f t="shared" si="11"/>
        <v>98.8</v>
      </c>
      <c r="DB6" s="21">
        <f t="shared" si="11"/>
        <v>98.86</v>
      </c>
      <c r="DC6" s="21">
        <f t="shared" si="11"/>
        <v>90.42</v>
      </c>
      <c r="DD6" s="21">
        <f t="shared" si="11"/>
        <v>90.72</v>
      </c>
      <c r="DE6" s="21">
        <f t="shared" si="11"/>
        <v>91.07</v>
      </c>
      <c r="DF6" s="21">
        <f t="shared" si="11"/>
        <v>90.67</v>
      </c>
      <c r="DG6" s="21">
        <f t="shared" si="11"/>
        <v>90.62</v>
      </c>
      <c r="DH6" s="20" t="str">
        <f>IF(DH7="","",IF(DH7="-","【-】","【"&amp;SUBSTITUTE(TEXT(DH7,"#,##0.00"),"-","△")&amp;"】"))</f>
        <v>【95.91】</v>
      </c>
      <c r="DI6" s="21">
        <f>IF(DI7="",NA(),DI7)</f>
        <v>3.44</v>
      </c>
      <c r="DJ6" s="21">
        <f t="shared" ref="DJ6:DR6" si="12">IF(DJ7="",NA(),DJ7)</f>
        <v>6.85</v>
      </c>
      <c r="DK6" s="21">
        <f t="shared" si="12"/>
        <v>10.23</v>
      </c>
      <c r="DL6" s="21">
        <f t="shared" si="12"/>
        <v>13.57</v>
      </c>
      <c r="DM6" s="21">
        <f t="shared" si="12"/>
        <v>16.649999999999999</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1">
        <f>IF(EE7="",NA(),EE7)</f>
        <v>0.05</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82309</v>
      </c>
      <c r="D7" s="23">
        <v>46</v>
      </c>
      <c r="E7" s="23">
        <v>17</v>
      </c>
      <c r="F7" s="23">
        <v>1</v>
      </c>
      <c r="G7" s="23">
        <v>0</v>
      </c>
      <c r="H7" s="23" t="s">
        <v>96</v>
      </c>
      <c r="I7" s="23" t="s">
        <v>97</v>
      </c>
      <c r="J7" s="23" t="s">
        <v>98</v>
      </c>
      <c r="K7" s="23" t="s">
        <v>99</v>
      </c>
      <c r="L7" s="23" t="s">
        <v>100</v>
      </c>
      <c r="M7" s="23" t="s">
        <v>101</v>
      </c>
      <c r="N7" s="24" t="s">
        <v>102</v>
      </c>
      <c r="O7" s="24">
        <v>61.83</v>
      </c>
      <c r="P7" s="24">
        <v>53.81</v>
      </c>
      <c r="Q7" s="24">
        <v>88.39</v>
      </c>
      <c r="R7" s="24">
        <v>2530</v>
      </c>
      <c r="S7" s="24">
        <v>40369</v>
      </c>
      <c r="T7" s="24">
        <v>156.6</v>
      </c>
      <c r="U7" s="24">
        <v>257.77999999999997</v>
      </c>
      <c r="V7" s="24">
        <v>21616</v>
      </c>
      <c r="W7" s="24">
        <v>5.46</v>
      </c>
      <c r="X7" s="24">
        <v>3958.97</v>
      </c>
      <c r="Y7" s="24">
        <v>144.75</v>
      </c>
      <c r="Z7" s="24">
        <v>103.37</v>
      </c>
      <c r="AA7" s="24">
        <v>102.94</v>
      </c>
      <c r="AB7" s="24">
        <v>100.42</v>
      </c>
      <c r="AC7" s="24">
        <v>102.86</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33.090000000000003</v>
      </c>
      <c r="AV7" s="24">
        <v>21.89</v>
      </c>
      <c r="AW7" s="24">
        <v>20.83</v>
      </c>
      <c r="AX7" s="24">
        <v>31.21</v>
      </c>
      <c r="AY7" s="24">
        <v>69.66</v>
      </c>
      <c r="AZ7" s="24">
        <v>68.17</v>
      </c>
      <c r="BA7" s="24">
        <v>55.6</v>
      </c>
      <c r="BB7" s="24">
        <v>59.4</v>
      </c>
      <c r="BC7" s="24">
        <v>68.27</v>
      </c>
      <c r="BD7" s="24">
        <v>74.790000000000006</v>
      </c>
      <c r="BE7" s="24">
        <v>78.430000000000007</v>
      </c>
      <c r="BF7" s="24">
        <v>0</v>
      </c>
      <c r="BG7" s="24">
        <v>0</v>
      </c>
      <c r="BH7" s="24">
        <v>0</v>
      </c>
      <c r="BI7" s="24">
        <v>0</v>
      </c>
      <c r="BJ7" s="24">
        <v>0</v>
      </c>
      <c r="BK7" s="24">
        <v>789.44</v>
      </c>
      <c r="BL7" s="24">
        <v>789.08</v>
      </c>
      <c r="BM7" s="24">
        <v>747.84</v>
      </c>
      <c r="BN7" s="24">
        <v>804.98</v>
      </c>
      <c r="BO7" s="24">
        <v>767.56</v>
      </c>
      <c r="BP7" s="24">
        <v>630.82000000000005</v>
      </c>
      <c r="BQ7" s="24">
        <v>88.91</v>
      </c>
      <c r="BR7" s="24">
        <v>82.4</v>
      </c>
      <c r="BS7" s="24">
        <v>85.89</v>
      </c>
      <c r="BT7" s="24">
        <v>64.959999999999994</v>
      </c>
      <c r="BU7" s="24">
        <v>71.59</v>
      </c>
      <c r="BV7" s="24">
        <v>87.29</v>
      </c>
      <c r="BW7" s="24">
        <v>88.25</v>
      </c>
      <c r="BX7" s="24">
        <v>90.17</v>
      </c>
      <c r="BY7" s="24">
        <v>88.71</v>
      </c>
      <c r="BZ7" s="24">
        <v>90.23</v>
      </c>
      <c r="CA7" s="24">
        <v>97.81</v>
      </c>
      <c r="CB7" s="24">
        <v>151.1</v>
      </c>
      <c r="CC7" s="24">
        <v>162.07</v>
      </c>
      <c r="CD7" s="24">
        <v>155.91999999999999</v>
      </c>
      <c r="CE7" s="24">
        <v>188.99</v>
      </c>
      <c r="CF7" s="24">
        <v>189.14</v>
      </c>
      <c r="CG7" s="24">
        <v>176.67</v>
      </c>
      <c r="CH7" s="24">
        <v>176.37</v>
      </c>
      <c r="CI7" s="24">
        <v>173.17</v>
      </c>
      <c r="CJ7" s="24">
        <v>174.8</v>
      </c>
      <c r="CK7" s="24">
        <v>170.2</v>
      </c>
      <c r="CL7" s="24">
        <v>138.75</v>
      </c>
      <c r="CM7" s="24" t="s">
        <v>102</v>
      </c>
      <c r="CN7" s="24" t="s">
        <v>102</v>
      </c>
      <c r="CO7" s="24" t="s">
        <v>102</v>
      </c>
      <c r="CP7" s="24" t="s">
        <v>102</v>
      </c>
      <c r="CQ7" s="24" t="s">
        <v>102</v>
      </c>
      <c r="CR7" s="24">
        <v>57.42</v>
      </c>
      <c r="CS7" s="24">
        <v>56.72</v>
      </c>
      <c r="CT7" s="24">
        <v>56.43</v>
      </c>
      <c r="CU7" s="24">
        <v>55.82</v>
      </c>
      <c r="CV7" s="24">
        <v>56.51</v>
      </c>
      <c r="CW7" s="24">
        <v>58.94</v>
      </c>
      <c r="CX7" s="24">
        <v>98.69</v>
      </c>
      <c r="CY7" s="24">
        <v>98.74</v>
      </c>
      <c r="CZ7" s="24">
        <v>98.78</v>
      </c>
      <c r="DA7" s="24">
        <v>98.8</v>
      </c>
      <c r="DB7" s="24">
        <v>98.86</v>
      </c>
      <c r="DC7" s="24">
        <v>90.42</v>
      </c>
      <c r="DD7" s="24">
        <v>90.72</v>
      </c>
      <c r="DE7" s="24">
        <v>91.07</v>
      </c>
      <c r="DF7" s="24">
        <v>90.67</v>
      </c>
      <c r="DG7" s="24">
        <v>90.62</v>
      </c>
      <c r="DH7" s="24">
        <v>95.91</v>
      </c>
      <c r="DI7" s="24">
        <v>3.44</v>
      </c>
      <c r="DJ7" s="24">
        <v>6.85</v>
      </c>
      <c r="DK7" s="24">
        <v>10.23</v>
      </c>
      <c r="DL7" s="24">
        <v>13.57</v>
      </c>
      <c r="DM7" s="24">
        <v>16.649999999999999</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0.05</v>
      </c>
      <c r="EF7" s="24">
        <v>0</v>
      </c>
      <c r="EG7" s="24">
        <v>0</v>
      </c>
      <c r="EH7" s="24">
        <v>0</v>
      </c>
      <c r="EI7" s="24">
        <v>0</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2025-01-24T06:59:02Z</dcterms:created>
  <dcterms:modified xsi:type="dcterms:W3CDTF">2025-02-20T05:43:34Z</dcterms:modified>
  <cp:category/>
</cp:coreProperties>
</file>