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9_特定地域生活排水（法適）3\"/>
    </mc:Choice>
  </mc:AlternateContent>
  <workbookProtection workbookAlgorithmName="SHA-512" workbookHashValue="PiN4U5Tof9impC6rAex8j0kGwb/M48sF52LCAcVCKo2DppwVufc9nRE157qHfoxTv2eNma8iFYsDCzRbJIAbgA==" workbookSaltValue="Poxd1De25zoXVVU04Kp1GA=="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<sst xmlns="http://schemas.openxmlformats.org/spreadsheetml/2006/main" count="271" uniqueCount="114">
  <si>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</si>
  <si>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</si>
  <si>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</si>
  <si>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</si>
  <si>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</si>
  <si>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</si>
  <si>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</si>
  <si>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</si>
  <si>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</si>
  <si>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</si>
  <si>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</si>
  <si>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</si>
  <si>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</si>
  <si>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</si>
  <si>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</si>
  <si>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</si>
  <si>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</si>
  <si>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</si>
  <si>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</si>
  <si>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</si>
  <si>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</si>
  <si>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</si>
  <si>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</si>
  <si>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</si>
  <si>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</si>
  <si>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</si>
  <si>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</si>
  <si>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</si>
  <si>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</si>
  <si>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</si>
  <si>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</si>
  <si>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</si>
  <si>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</si>
  <si>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</si>
  <si>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</si>
  <si>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</si>
  <si>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</si>
  <si>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</si>
  <si>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</si>
  <si>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</si>
  <si>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</si>
  <si>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</si>
  <si>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</si>
  <si>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</si>
  <si>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</si>
  <si>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</si>
  <si>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</si>
  <si>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</si>
  <si>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</si>
  <si>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</si>
  <si>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</si>
  <si>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</si>
  <si>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</si>
  <si>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</si>
  <si>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</si>
  <si>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</si>
  <si>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</si>
  <si>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</si>
  <si>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</si>
  <si>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</si>
  <si>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</si>
  <si>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</si>
  <si>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</si>
  <si>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</si>
  <si>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</si>
  <si>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</si>
  <si>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</si>
  <si>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</si>
  <si>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</si>
  <si>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</si>
  <si>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</si>
  <si>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</si>
  <si>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</si>
  <si>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</si>
  <si>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</si>
  <si>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</si>
  <si>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</si>
  <si>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</si>
  <si>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</si>
  <si>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</si>
  <si>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</si>
  <si>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</si>
  <si>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</si>
  <si>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</si>
  <si>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</si>
  <si>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</si>
  <si>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</si>
  <si>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</si>
  <si>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</si>
  <si>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</si>
  <si>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</si>
  <si>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</si>
  <si>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</si>
  <si>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</si>
  <si>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</si>
  <si>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桜川市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</si>
  <si>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</si>
  <si>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</si>
  <si>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</si>
  <si>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</si>
  <si>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</si>
  <si>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</si>
  <si>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</si>
  <si>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</si>
  <si>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</si>
  <si>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</si>
  <si>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</si>
  <si>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</si>
  <si>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</si>
  <si>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</si>
  <si>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</si>
  <si>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特定地域生活排水処理事業は、平成18年度から開始した事業である。
市が浄化槽を設置し維持管理を行い、使用料を徴収する事業である。そのため、水洗化率は100％であり、使用料の収納率も高い。
平成29年度末をもって浄化槽の新規設置を終了しており、今後は維持管理費の経費削減に努める必要がある。</t>
  </si>
  <si>
    <t>本事業は、平成18年度から開始した事業で15年以上経過している。
浄化槽の耐用年数は30年であるため、令和18年度頃には更新が必要となる。
本事業の対象地域は人口減少が見込まれているため、将来的に浄化槽の更新をするのか、事業の廃止をするのか、今後の経営について検討をする必要がある。</t>
    <rPh sb="23" eb="25">
      <t>イジョウ</t>
    </rPh>
    <rPh sb="98" eb="101">
      <t>ジョウカソウ</t>
    </rPh>
    <rPh sb="102" eb="104">
      <t>コウシン</t>
    </rPh>
    <rPh sb="110" eb="112">
      <t>ジギョウ</t>
    </rPh>
    <rPh sb="113" eb="115">
      <t>ハイシ</t>
    </rPh>
    <rPh sb="121" eb="123">
      <t>コンゴ</t>
    </rPh>
    <rPh sb="124" eb="126">
      <t>ケイエイ</t>
    </rPh>
    <rPh sb="130" eb="132">
      <t>ケントウ</t>
    </rPh>
    <rPh sb="135" eb="137">
      <t>ヒツヨウ</t>
    </rPh>
    <phoneticPr fontId="1"/>
  </si>
  <si>
    <t>➀経常収支比率は、前年度より減少しているが、類似団体と比較しても高い水準となっている。使用料の収納率が高く、一般会計からの繰入金等と合わせて、維持管理費や支払利息等の費用を賄えている。
②累積欠損金比率は、前年度と同様に累積欠損金が発生していないため0％となっている。今後も維持管理費等の費用削減に努める必要がある。
③流動比率は、前年度より増加しており、類似団体と比較しても高い水準となっている。一年以内に支払う建設改良費等に充てられた企業債等の負債を賄える十分な資産を有している状況である。
⑤経費回収率は、前年度より減少しているが、類似団体と比較して高い水準となっている。汚水処理費を下げるため、経費の削減に努める必要がある。
⑥汚水処理原価は、前年度と同程度となっており、類似団体と比較してやや低い水準となっている。汚水処理費を下げるため、経費の削減に努める必要がある。
⑦施設利用率は、前年度と同様となっており、類似団体と比較して低い水準となっている。平成29年度末をもって浄化槽の新規設置を終了したため、施設利用率は前年度と同様となっている。
⑧水洗化率は、前年度と同様に100％であり、類似団体と比較して高い水準となっている。この要因としては、事業を実施した建物すべてが浄化槽に接続しているためである。</t>
    <rPh sb="14" eb="16">
      <t>ゲンショウ</t>
    </rPh>
    <rPh sb="32" eb="33">
      <t>タカ</t>
    </rPh>
    <rPh sb="34" eb="36">
      <t>スイジュン</t>
    </rPh>
    <rPh sb="171" eb="173">
      <t>ゾウカ</t>
    </rPh>
    <rPh sb="199" eb="203">
      <t>イチネンイナイ</t>
    </rPh>
    <rPh sb="204" eb="206">
      <t>シハラ</t>
    </rPh>
    <rPh sb="207" eb="212">
      <t>ケンセツカイリョウヒ</t>
    </rPh>
    <rPh sb="212" eb="213">
      <t>ナド</t>
    </rPh>
    <rPh sb="214" eb="215">
      <t>ア</t>
    </rPh>
    <rPh sb="219" eb="222">
      <t>キギョウサイ</t>
    </rPh>
    <rPh sb="222" eb="223">
      <t>ナド</t>
    </rPh>
    <rPh sb="224" eb="226">
      <t>フサイ</t>
    </rPh>
    <rPh sb="227" eb="228">
      <t>マカナ</t>
    </rPh>
    <rPh sb="230" eb="232">
      <t>ジュウブン</t>
    </rPh>
    <rPh sb="233" eb="235">
      <t>シサン</t>
    </rPh>
    <rPh sb="236" eb="237">
      <t>ユウ</t>
    </rPh>
    <rPh sb="241" eb="243">
      <t>ジョウキョウ</t>
    </rPh>
    <rPh sb="261" eb="263">
      <t>ゲンショウ</t>
    </rPh>
    <rPh sb="420" eb="421">
      <t>ヒク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</si>
</sst>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9-4A48-B5B9-DAEDCEA36D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E9-4A48-B5B9-DAEDCEA36D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120.88</c:v>
                </c:pt>
                <c:pt idx="2">
                  <c:v>102.75</c:v>
                </c:pt>
                <c:pt idx="3">
                  <c:v>114.41</c:v>
                </c:pt>
                <c:pt idx="4">
                  <c:v>103.26</c:v>
                </c:pt>
              </c:numCache>
            </c:numRef>
          </c:val>
          <c:extLst>
            <c:ext xmlns:c16="http://schemas.microsoft.com/office/drawing/2014/chart" uri="{C3380CC4-5D6E-409C-BE32-E72D297353CC}">
              <c16:uniqueId val="{00000000-A6B4-415B-9AB2-C554FFF54F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95.33</c:v>
                </c:pt>
                <c:pt idx="2">
                  <c:v>100.41</c:v>
                </c:pt>
                <c:pt idx="3">
                  <c:v>100.17</c:v>
                </c:pt>
                <c:pt idx="4">
                  <c:v>96.95</c:v>
                </c:pt>
              </c:numCache>
            </c:numRef>
          </c:val>
          <c:smooth val="0"/>
          <c:extLst>
            <c:ext xmlns:c16="http://schemas.microsoft.com/office/drawing/2014/chart" uri="{C3380CC4-5D6E-409C-BE32-E72D297353CC}">
              <c16:uniqueId val="{00000001-A6B4-415B-9AB2-C554FFF54F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5.29</c:v>
                </c:pt>
                <c:pt idx="2">
                  <c:v>10.58</c:v>
                </c:pt>
                <c:pt idx="3">
                  <c:v>15.75</c:v>
                </c:pt>
                <c:pt idx="4">
                  <c:v>20.73</c:v>
                </c:pt>
              </c:numCache>
            </c:numRef>
          </c:val>
          <c:extLst>
            <c:ext xmlns:c16="http://schemas.microsoft.com/office/drawing/2014/chart" uri="{C3380CC4-5D6E-409C-BE32-E72D297353CC}">
              <c16:uniqueId val="{00000000-177D-4D08-AB95-2ADF2CB59C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15.4</c:v>
                </c:pt>
                <c:pt idx="2">
                  <c:v>21.02</c:v>
                </c:pt>
                <c:pt idx="3">
                  <c:v>24.31</c:v>
                </c:pt>
                <c:pt idx="4">
                  <c:v>26.92</c:v>
                </c:pt>
              </c:numCache>
            </c:numRef>
          </c:val>
          <c:smooth val="0"/>
          <c:extLst>
            <c:ext xmlns:c16="http://schemas.microsoft.com/office/drawing/2014/chart" uri="{C3380CC4-5D6E-409C-BE32-E72D297353CC}">
              <c16:uniqueId val="{00000001-177D-4D08-AB95-2ADF2CB59C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68-4BCF-9B9C-20511E7B4B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68-4BCF-9B9C-20511E7B4B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C28-4EFC-B621-C32F1DF511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162.82</c:v>
                </c:pt>
                <c:pt idx="2">
                  <c:v>83.92</c:v>
                </c:pt>
                <c:pt idx="3">
                  <c:v>89.31</c:v>
                </c:pt>
                <c:pt idx="4">
                  <c:v>91.33</c:v>
                </c:pt>
              </c:numCache>
            </c:numRef>
          </c:val>
          <c:smooth val="0"/>
          <c:extLst>
            <c:ext xmlns:c16="http://schemas.microsoft.com/office/drawing/2014/chart" uri="{C3380CC4-5D6E-409C-BE32-E72D297353CC}">
              <c16:uniqueId val="{00000001-6C28-4EFC-B621-C32F1DF511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330.32</c:v>
                </c:pt>
                <c:pt idx="2">
                  <c:v>352.61</c:v>
                </c:pt>
                <c:pt idx="3">
                  <c:v>431.02</c:v>
                </c:pt>
                <c:pt idx="4">
                  <c:v>552.80999999999995</c:v>
                </c:pt>
              </c:numCache>
            </c:numRef>
          </c:val>
          <c:extLst>
            <c:ext xmlns:c16="http://schemas.microsoft.com/office/drawing/2014/chart" uri="{C3380CC4-5D6E-409C-BE32-E72D297353CC}">
              <c16:uniqueId val="{00000000-09F2-45E2-BDDF-BD0E383C78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125.61</c:v>
                </c:pt>
                <c:pt idx="2">
                  <c:v>122.71</c:v>
                </c:pt>
                <c:pt idx="3">
                  <c:v>138.19999999999999</c:v>
                </c:pt>
                <c:pt idx="4">
                  <c:v>126.97</c:v>
                </c:pt>
              </c:numCache>
            </c:numRef>
          </c:val>
          <c:smooth val="0"/>
          <c:extLst>
            <c:ext xmlns:c16="http://schemas.microsoft.com/office/drawing/2014/chart" uri="{C3380CC4-5D6E-409C-BE32-E72D297353CC}">
              <c16:uniqueId val="{00000001-09F2-45E2-BDDF-BD0E383C78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121-40CC-86E9-576C021FE3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6121-40CC-86E9-576C021FE3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71.09</c:v>
                </c:pt>
                <c:pt idx="2">
                  <c:v>69.66</c:v>
                </c:pt>
                <c:pt idx="3">
                  <c:v>77.12</c:v>
                </c:pt>
                <c:pt idx="4">
                  <c:v>62.18</c:v>
                </c:pt>
              </c:numCache>
            </c:numRef>
          </c:val>
          <c:extLst>
            <c:ext xmlns:c16="http://schemas.microsoft.com/office/drawing/2014/chart" uri="{C3380CC4-5D6E-409C-BE32-E72D297353CC}">
              <c16:uniqueId val="{00000000-6EC1-4C23-BCDD-9DD523D7DC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60</c:v>
                </c:pt>
                <c:pt idx="3">
                  <c:v>59.01</c:v>
                </c:pt>
                <c:pt idx="4">
                  <c:v>56.06</c:v>
                </c:pt>
              </c:numCache>
            </c:numRef>
          </c:val>
          <c:smooth val="0"/>
          <c:extLst>
            <c:ext xmlns:c16="http://schemas.microsoft.com/office/drawing/2014/chart" uri="{C3380CC4-5D6E-409C-BE32-E72D297353CC}">
              <c16:uniqueId val="{00000001-6EC1-4C23-BCDD-9DD523D7DC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266.33</c:v>
                </c:pt>
                <c:pt idx="2">
                  <c:v>270.76</c:v>
                </c:pt>
                <c:pt idx="3">
                  <c:v>282.89</c:v>
                </c:pt>
                <c:pt idx="4">
                  <c:v>296.97000000000003</c:v>
                </c:pt>
              </c:numCache>
            </c:numRef>
          </c:val>
          <c:extLst>
            <c:ext xmlns:c16="http://schemas.microsoft.com/office/drawing/2014/chart" uri="{C3380CC4-5D6E-409C-BE32-E72D297353CC}">
              <c16:uniqueId val="{00000000-1276-49BD-AF21-1EF782D902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282.70999999999998</c:v>
                </c:pt>
                <c:pt idx="3">
                  <c:v>291.82</c:v>
                </c:pt>
                <c:pt idx="4">
                  <c:v>304.36</c:v>
                </c:pt>
              </c:numCache>
            </c:numRef>
          </c:val>
          <c:smooth val="0"/>
          <c:extLst>
            <c:ext xmlns:c16="http://schemas.microsoft.com/office/drawing/2014/chart" uri="{C3380CC4-5D6E-409C-BE32-E72D297353CC}">
              <c16:uniqueId val="{00000001-1276-49BD-AF21-1EF782D902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61.07</c:v>
                </c:pt>
                <c:pt idx="2">
                  <c:v>61.07</c:v>
                </c:pt>
                <c:pt idx="3">
                  <c:v>61.07</c:v>
                </c:pt>
                <c:pt idx="4">
                  <c:v>61.07</c:v>
                </c:pt>
              </c:numCache>
            </c:numRef>
          </c:val>
          <c:extLst>
            <c:ext xmlns:c16="http://schemas.microsoft.com/office/drawing/2014/chart" uri="{C3380CC4-5D6E-409C-BE32-E72D297353CC}">
              <c16:uniqueId val="{00000000-BABF-4E68-934C-9AD0F3AD9F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56.52</c:v>
                </c:pt>
                <c:pt idx="3">
                  <c:v>88.45</c:v>
                </c:pt>
                <c:pt idx="4">
                  <c:v>54.08</c:v>
                </c:pt>
              </c:numCache>
            </c:numRef>
          </c:val>
          <c:smooth val="0"/>
          <c:extLst>
            <c:ext xmlns:c16="http://schemas.microsoft.com/office/drawing/2014/chart" uri="{C3380CC4-5D6E-409C-BE32-E72D297353CC}">
              <c16:uniqueId val="{00000001-BABF-4E68-934C-9AD0F3AD9F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17A5-454D-84E1-9788611F90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88.43</c:v>
                </c:pt>
                <c:pt idx="3">
                  <c:v>90.34</c:v>
                </c:pt>
                <c:pt idx="4">
                  <c:v>90.57</c:v>
                </c:pt>
              </c:numCache>
            </c:numRef>
          </c:val>
          <c:smooth val="0"/>
          <c:extLst>
            <c:ext xmlns:c16="http://schemas.microsoft.com/office/drawing/2014/chart" uri="{C3380CC4-5D6E-409C-BE32-E72D297353CC}">
              <c16:uniqueId val="{00000001-17A5-454D-84E1-9788611F90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【96.62】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【111.69】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【111.29】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【349.83】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【85.31】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【54.61】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【307.86】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【53.65】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【25.25】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6" sqref="B6:AC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桜川市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特定地域生活排水処理</v>
      </c>
      <c r="Q8" s="33"/>
      <c r="R8" s="33"/>
      <c r="S8" s="33"/>
      <c r="T8" s="33"/>
      <c r="U8" s="33"/>
      <c r="V8" s="33"/>
      <c r="W8" s="33" t="str">
        <f>データ!L6</f>
        <v>K2</v>
      </c>
      <c r="X8" s="33"/>
      <c r="Y8" s="33"/>
      <c r="Z8" s="33"/>
      <c r="AA8" s="33"/>
      <c r="AB8" s="33"/>
      <c r="AC8" s="33"/>
      <c r="AD8" s="34" t="str">
        <f>データ!$M$6</f>
        <v>非設置</v>
      </c>
      <c r="AE8" s="34"/>
      <c r="AF8" s="34"/>
      <c r="AG8" s="34"/>
      <c r="AH8" s="34"/>
      <c r="AI8" s="34"/>
      <c r="AJ8" s="34"/>
      <c r="AK8" s="3"/>
      <c r="AL8" s="35">
        <f>データ!S6</f>
        <v>38250</v>
      </c>
      <c r="AM8" s="35"/>
      <c r="AN8" s="35"/>
      <c r="AO8" s="35"/>
      <c r="AP8" s="35"/>
      <c r="AQ8" s="35"/>
      <c r="AR8" s="35"/>
      <c r="AS8" s="35"/>
      <c r="AT8" s="36">
        <f>データ!T6</f>
        <v>180.06</v>
      </c>
      <c r="AU8" s="36"/>
      <c r="AV8" s="36"/>
      <c r="AW8" s="36"/>
      <c r="AX8" s="36"/>
      <c r="AY8" s="36"/>
      <c r="AZ8" s="36"/>
      <c r="BA8" s="36"/>
      <c r="BB8" s="36">
        <f>データ!U6</f>
        <v>212.43</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15">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60.63</v>
      </c>
      <c r="J10" s="36"/>
      <c r="K10" s="36"/>
      <c r="L10" s="36"/>
      <c r="M10" s="36"/>
      <c r="N10" s="36"/>
      <c r="O10" s="36"/>
      <c r="P10" s="36">
        <f>データ!P6</f>
        <v>4.63</v>
      </c>
      <c r="Q10" s="36"/>
      <c r="R10" s="36"/>
      <c r="S10" s="36"/>
      <c r="T10" s="36"/>
      <c r="U10" s="36"/>
      <c r="V10" s="36"/>
      <c r="W10" s="36">
        <f>データ!Q6</f>
        <v>100</v>
      </c>
      <c r="X10" s="36"/>
      <c r="Y10" s="36"/>
      <c r="Z10" s="36"/>
      <c r="AA10" s="36"/>
      <c r="AB10" s="36"/>
      <c r="AC10" s="36"/>
      <c r="AD10" s="35">
        <f>データ!R6</f>
        <v>4200</v>
      </c>
      <c r="AE10" s="35"/>
      <c r="AF10" s="35"/>
      <c r="AG10" s="35"/>
      <c r="AH10" s="35"/>
      <c r="AI10" s="35"/>
      <c r="AJ10" s="35"/>
      <c r="AK10" s="2"/>
      <c r="AL10" s="35">
        <f>データ!V6</f>
        <v>1762</v>
      </c>
      <c r="AM10" s="35"/>
      <c r="AN10" s="35"/>
      <c r="AO10" s="35"/>
      <c r="AP10" s="35"/>
      <c r="AQ10" s="35"/>
      <c r="AR10" s="35"/>
      <c r="AS10" s="35"/>
      <c r="AT10" s="36">
        <f>データ!W6</f>
        <v>0.22</v>
      </c>
      <c r="AU10" s="36"/>
      <c r="AV10" s="36"/>
      <c r="AW10" s="36"/>
      <c r="AX10" s="36"/>
      <c r="AY10" s="36"/>
      <c r="AZ10" s="36"/>
      <c r="BA10" s="36"/>
      <c r="BB10" s="36">
        <f>データ!X6</f>
        <v>8009.09</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8"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8"/>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8"/>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8"/>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8"/>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8"/>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8"/>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8"/>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8"/>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8"/>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8"/>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8"/>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8"/>
      <c r="BM59" s="66"/>
      <c r="BN59" s="66"/>
      <c r="BO59" s="66"/>
      <c r="BP59" s="66"/>
      <c r="BQ59" s="66"/>
      <c r="BR59" s="66"/>
      <c r="BS59" s="66"/>
      <c r="BT59" s="66"/>
      <c r="BU59" s="66"/>
      <c r="BV59" s="66"/>
      <c r="BW59" s="66"/>
      <c r="BX59" s="66"/>
      <c r="BY59" s="66"/>
      <c r="BZ59" s="67"/>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8"/>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8"/>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8"/>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8" t="s">
        <v>111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8"/>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8"/>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8"/>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8"/>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8"/>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8"/>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8"/>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8"/>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8"/>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8"/>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8"/>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8"/>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8"/>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8"/>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8"/>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42</v>
      </c>
      <c r="C84" s="6"/>
      <c r="D84" s="6"/>
      <c r="E84" s="6" t="s">
        <v>44</v>
      </c>
      <c r="F84" s="6" t="s">
        <v>45</v>
      </c>
      <c r="G84" s="6" t="s">
        <v>46</v>
      </c>
      <c r="H84" s="6" t="s">
        <v>39</v>
      </c>
      <c r="I84" s="6" t="s">
        <v>11</v>
      </c>
      <c r="J84" s="6" t="s">
        <v>47</v>
      </c>
      <c r="K84" s="6" t="s">
        <v>48</v>
      </c>
      <c r="L84" s="6" t="s">
        <v>4</v>
      </c>
      <c r="M84" s="6" t="s">
        <v>33</v>
      </c>
      <c r="N84" s="6" t="s">
        <v>50</v>
      </c>
      <c r="O84" s="6" t="s">
        <v>52</v>
      </c>
    </row>
    <row r="85" spans="1:78" hidden="1" x14ac:dyDescent="0.15">
      <c r="B85" s="6"/>
      <c r="C85" s="6"/>
      <c r="D85" s="6"/>
      <c r="E85" s="6" t="str">
        <f>データ!AI6</f>
        <v>【96.62】</v>
      </c>
      <c r="F85" s="6" t="str">
        <f>データ!AT6</f>
        <v>【111.69】</v>
      </c>
      <c r="G85" s="6" t="str">
        <f>データ!BE6</f>
        <v>【111.29】</v>
      </c>
      <c r="H85" s="6" t="str">
        <f>データ!BP6</f>
        <v>【349.83】</v>
      </c>
      <c r="I85" s="6" t="str">
        <f>データ!CA6</f>
        <v>【53.65】</v>
      </c>
      <c r="J85" s="6" t="str">
        <f>データ!CL6</f>
        <v>【307.86】</v>
      </c>
      <c r="K85" s="6" t="str">
        <f>データ!CW6</f>
        <v>【54.61】</v>
      </c>
      <c r="L85" s="6" t="str">
        <f>データ!DH6</f>
        <v>【85.31】</v>
      </c>
      <c r="M85" s="6" t="str">
        <f>データ!DS6</f>
        <v>【25.25】</v>
      </c>
      <c r="N85" s="6" t="str">
        <f>データ!ED6</f>
        <v>【-】</v>
      </c>
      <c r="O85" s="6" t="str">
        <f>データ!EO6</f>
        <v>【-】</v>
      </c>
    </row>
  </sheetData>
  <sheetProtection algorithmName="SHA-512" hashValue="hHBaCXKrpM2zXgr1qP+zPURU9iQK+YBolmw/BzvJkDPhKF6452FQEZgHn6NwHyCqiiHcPRhfjrfxxGDBOt8o6g==" saltValue="lBhtuUKIkL5F7UAdqCAG9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2</v>
      </c>
      <c r="C3" s="16" t="s">
        <v>56</v>
      </c>
      <c r="D3" s="16" t="s">
        <v>57</v>
      </c>
      <c r="E3" s="16" t="s">
        <v>7</v>
      </c>
      <c r="F3" s="16" t="s">
        <v>6</v>
      </c>
      <c r="G3" s="16" t="s">
        <v>25</v>
      </c>
      <c r="H3" s="74" t="s">
        <v>58</v>
      </c>
      <c r="I3" s="75"/>
      <c r="J3" s="75"/>
      <c r="K3" s="75"/>
      <c r="L3" s="75"/>
      <c r="M3" s="75"/>
      <c r="N3" s="75"/>
      <c r="O3" s="75"/>
      <c r="P3" s="75"/>
      <c r="Q3" s="75"/>
      <c r="R3" s="75"/>
      <c r="S3" s="75"/>
      <c r="T3" s="75"/>
      <c r="U3" s="75"/>
      <c r="V3" s="75"/>
      <c r="W3" s="75"/>
      <c r="X3" s="76"/>
      <c r="Y3" s="72" t="s">
        <v>51</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13</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59</v>
      </c>
      <c r="B4" s="17"/>
      <c r="C4" s="17"/>
      <c r="D4" s="17"/>
      <c r="E4" s="17"/>
      <c r="F4" s="17"/>
      <c r="G4" s="17"/>
      <c r="H4" s="77"/>
      <c r="I4" s="78"/>
      <c r="J4" s="78"/>
      <c r="K4" s="78"/>
      <c r="L4" s="78"/>
      <c r="M4" s="78"/>
      <c r="N4" s="78"/>
      <c r="O4" s="78"/>
      <c r="P4" s="78"/>
      <c r="Q4" s="78"/>
      <c r="R4" s="78"/>
      <c r="S4" s="78"/>
      <c r="T4" s="78"/>
      <c r="U4" s="78"/>
      <c r="V4" s="78"/>
      <c r="W4" s="78"/>
      <c r="X4" s="79"/>
      <c r="Y4" s="73" t="s">
        <v>49</v>
      </c>
      <c r="Z4" s="73"/>
      <c r="AA4" s="73"/>
      <c r="AB4" s="73"/>
      <c r="AC4" s="73"/>
      <c r="AD4" s="73"/>
      <c r="AE4" s="73"/>
      <c r="AF4" s="73"/>
      <c r="AG4" s="73"/>
      <c r="AH4" s="73"/>
      <c r="AI4" s="73"/>
      <c r="AJ4" s="73" t="s">
        <v>43</v>
      </c>
      <c r="AK4" s="73"/>
      <c r="AL4" s="73"/>
      <c r="AM4" s="73"/>
      <c r="AN4" s="73"/>
      <c r="AO4" s="73"/>
      <c r="AP4" s="73"/>
      <c r="AQ4" s="73"/>
      <c r="AR4" s="73"/>
      <c r="AS4" s="73"/>
      <c r="AT4" s="73"/>
      <c r="AU4" s="73" t="s">
        <v>28</v>
      </c>
      <c r="AV4" s="73"/>
      <c r="AW4" s="73"/>
      <c r="AX4" s="73"/>
      <c r="AY4" s="73"/>
      <c r="AZ4" s="73"/>
      <c r="BA4" s="73"/>
      <c r="BB4" s="73"/>
      <c r="BC4" s="73"/>
      <c r="BD4" s="73"/>
      <c r="BE4" s="73"/>
      <c r="BF4" s="73" t="s">
        <v>61</v>
      </c>
      <c r="BG4" s="73"/>
      <c r="BH4" s="73"/>
      <c r="BI4" s="73"/>
      <c r="BJ4" s="73"/>
      <c r="BK4" s="73"/>
      <c r="BL4" s="73"/>
      <c r="BM4" s="73"/>
      <c r="BN4" s="73"/>
      <c r="BO4" s="73"/>
      <c r="BP4" s="73"/>
      <c r="BQ4" s="73" t="s">
        <v>0</v>
      </c>
      <c r="BR4" s="73"/>
      <c r="BS4" s="73"/>
      <c r="BT4" s="73"/>
      <c r="BU4" s="73"/>
      <c r="BV4" s="73"/>
      <c r="BW4" s="73"/>
      <c r="BX4" s="73"/>
      <c r="BY4" s="73"/>
      <c r="BZ4" s="73"/>
      <c r="CA4" s="73"/>
      <c r="CB4" s="73" t="s">
        <v>60</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2" t="s">
        <v>55</v>
      </c>
      <c r="I5" s="22" t="s">
        <v>69</v>
      </c>
      <c r="J5" s="22" t="s">
        <v>70</v>
      </c>
      <c r="K5" s="22" t="s">
        <v>71</v>
      </c>
      <c r="L5" s="22" t="s">
        <v>72</v>
      </c>
      <c r="M5" s="22" t="s">
        <v>8</v>
      </c>
      <c r="N5" s="22" t="s">
        <v>73</v>
      </c>
      <c r="O5" s="22" t="s">
        <v>74</v>
      </c>
      <c r="P5" s="22" t="s">
        <v>75</v>
      </c>
      <c r="Q5" s="22" t="s">
        <v>76</v>
      </c>
      <c r="R5" s="22" t="s">
        <v>77</v>
      </c>
      <c r="S5" s="22" t="s">
        <v>78</v>
      </c>
      <c r="T5" s="22" t="s">
        <v>79</v>
      </c>
      <c r="U5" s="22" t="s">
        <v>62</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42</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15">
      <c r="A6" s="14" t="s">
        <v>94</v>
      </c>
      <c r="B6" s="19">
        <f t="shared" ref="B6:X6" si="1">B7</f>
        <v>2023</v>
      </c>
      <c r="C6" s="19">
        <f t="shared" si="1"/>
        <v>82317</v>
      </c>
      <c r="D6" s="19">
        <f t="shared" si="1"/>
        <v>46</v>
      </c>
      <c r="E6" s="19">
        <f t="shared" si="1"/>
        <v>18</v>
      </c>
      <c r="F6" s="19">
        <f t="shared" si="1"/>
        <v>0</v>
      </c>
      <c r="G6" s="19">
        <f t="shared" si="1"/>
        <v>0</v>
      </c>
      <c r="H6" s="19" t="str">
        <f t="shared" si="1"/>
        <v>茨城県　桜川市</v>
      </c>
      <c r="I6" s="19" t="str">
        <f t="shared" si="1"/>
        <v>法適用</v>
      </c>
      <c r="J6" s="19" t="str">
        <f t="shared" si="1"/>
        <v>下水道事業</v>
      </c>
      <c r="K6" s="19" t="str">
        <f t="shared" si="1"/>
        <v>特定地域生活排水処理</v>
      </c>
      <c r="L6" s="19" t="str">
        <f t="shared" si="1"/>
        <v>K2</v>
      </c>
      <c r="M6" s="19" t="str">
        <f t="shared" si="1"/>
        <v>非設置</v>
      </c>
      <c r="N6" s="23" t="str">
        <f t="shared" si="1"/>
        <v>-</v>
      </c>
      <c r="O6" s="23">
        <f t="shared" si="1"/>
        <v>60.63</v>
      </c>
      <c r="P6" s="23">
        <f t="shared" si="1"/>
        <v>4.63</v>
      </c>
      <c r="Q6" s="23">
        <f t="shared" si="1"/>
        <v>100</v>
      </c>
      <c r="R6" s="23">
        <f t="shared" si="1"/>
        <v>4200</v>
      </c>
      <c r="S6" s="23">
        <f t="shared" si="1"/>
        <v>38250</v>
      </c>
      <c r="T6" s="23">
        <f t="shared" si="1"/>
        <v>180.06</v>
      </c>
      <c r="U6" s="23">
        <f t="shared" si="1"/>
        <v>212.43</v>
      </c>
      <c r="V6" s="23">
        <f t="shared" si="1"/>
        <v>1762</v>
      </c>
      <c r="W6" s="23">
        <f t="shared" si="1"/>
        <v>0.22</v>
      </c>
      <c r="X6" s="23">
        <f t="shared" si="1"/>
        <v>8009.09</v>
      </c>
      <c r="Y6" s="27" t="str">
        <f t="shared" ref="Y6:AH6" si="2">IF(Y7="",NA(),Y7)</f>
        <v>-</v>
      </c>
      <c r="Z6" s="27">
        <f t="shared" si="2"/>
        <v>120.88</v>
      </c>
      <c r="AA6" s="27">
        <f t="shared" si="2"/>
        <v>102.75</v>
      </c>
      <c r="AB6" s="27">
        <f t="shared" si="2"/>
        <v>114.41</v>
      </c>
      <c r="AC6" s="27">
        <f t="shared" si="2"/>
        <v>103.26</v>
      </c>
      <c r="AD6" s="27" t="str">
        <f t="shared" si="2"/>
        <v>-</v>
      </c>
      <c r="AE6" s="27">
        <f t="shared" si="2"/>
        <v>95.33</v>
      </c>
      <c r="AF6" s="27">
        <f t="shared" si="2"/>
        <v>100.41</v>
      </c>
      <c r="AG6" s="27">
        <f t="shared" si="2"/>
        <v>100.17</v>
      </c>
      <c r="AH6" s="27">
        <f t="shared" si="2"/>
        <v>96.95</v>
      </c>
      <c r="AI6" s="23" t="str">
        <f>IF(AI7="","",IF(AI7="-","【-】","【"&amp;SUBSTITUTE(TEXT(AI7,"#,##0.00"),"-","△")&amp;"】"))</f>
        <v>【96.62】</v>
      </c>
      <c r="AJ6" s="27" t="str">
        <f t="shared" ref="AJ6:AS6" si="3">IF(AJ7="",NA(),AJ7)</f>
        <v>-</v>
      </c>
      <c r="AK6" s="23">
        <f t="shared" si="3"/>
        <v>0</v>
      </c>
      <c r="AL6" s="23">
        <f t="shared" si="3"/>
        <v>0</v>
      </c>
      <c r="AM6" s="23">
        <f t="shared" si="3"/>
        <v>0</v>
      </c>
      <c r="AN6" s="23">
        <f t="shared" si="3"/>
        <v>0</v>
      </c>
      <c r="AO6" s="27" t="str">
        <f t="shared" si="3"/>
        <v>-</v>
      </c>
      <c r="AP6" s="27">
        <f t="shared" si="3"/>
        <v>162.82</v>
      </c>
      <c r="AQ6" s="27">
        <f t="shared" si="3"/>
        <v>83.92</v>
      </c>
      <c r="AR6" s="27">
        <f t="shared" si="3"/>
        <v>89.31</v>
      </c>
      <c r="AS6" s="27">
        <f t="shared" si="3"/>
        <v>91.33</v>
      </c>
      <c r="AT6" s="23" t="str">
        <f>IF(AT7="","",IF(AT7="-","【-】","【"&amp;SUBSTITUTE(TEXT(AT7,"#,##0.00"),"-","△")&amp;"】"))</f>
        <v>【111.69】</v>
      </c>
      <c r="AU6" s="27" t="str">
        <f t="shared" ref="AU6:BD6" si="4">IF(AU7="",NA(),AU7)</f>
        <v>-</v>
      </c>
      <c r="AV6" s="27">
        <f t="shared" si="4"/>
        <v>330.32</v>
      </c>
      <c r="AW6" s="27">
        <f t="shared" si="4"/>
        <v>352.61</v>
      </c>
      <c r="AX6" s="27">
        <f t="shared" si="4"/>
        <v>431.02</v>
      </c>
      <c r="AY6" s="27">
        <f t="shared" si="4"/>
        <v>552.80999999999995</v>
      </c>
      <c r="AZ6" s="27" t="str">
        <f t="shared" si="4"/>
        <v>-</v>
      </c>
      <c r="BA6" s="27">
        <f t="shared" si="4"/>
        <v>125.61</v>
      </c>
      <c r="BB6" s="27">
        <f t="shared" si="4"/>
        <v>122.71</v>
      </c>
      <c r="BC6" s="27">
        <f t="shared" si="4"/>
        <v>138.19999999999999</v>
      </c>
      <c r="BD6" s="27">
        <f t="shared" si="4"/>
        <v>126.97</v>
      </c>
      <c r="BE6" s="23" t="str">
        <f>IF(BE7="","",IF(BE7="-","【-】","【"&amp;SUBSTITUTE(TEXT(BE7,"#,##0.00"),"-","△")&amp;"】"))</f>
        <v>【111.29】</v>
      </c>
      <c r="BF6" s="27" t="str">
        <f t="shared" ref="BF6:BO6" si="5">IF(BF7="",NA(),BF7)</f>
        <v>-</v>
      </c>
      <c r="BG6" s="23">
        <f t="shared" si="5"/>
        <v>0</v>
      </c>
      <c r="BH6" s="23">
        <f t="shared" si="5"/>
        <v>0</v>
      </c>
      <c r="BI6" s="23">
        <f t="shared" si="5"/>
        <v>0</v>
      </c>
      <c r="BJ6" s="23">
        <f t="shared" si="5"/>
        <v>0</v>
      </c>
      <c r="BK6" s="27" t="str">
        <f t="shared" si="5"/>
        <v>-</v>
      </c>
      <c r="BL6" s="27">
        <f t="shared" si="5"/>
        <v>398.42</v>
      </c>
      <c r="BM6" s="27">
        <f t="shared" si="5"/>
        <v>294.08999999999997</v>
      </c>
      <c r="BN6" s="27">
        <f t="shared" si="5"/>
        <v>294.08999999999997</v>
      </c>
      <c r="BO6" s="27">
        <f t="shared" si="5"/>
        <v>338.47</v>
      </c>
      <c r="BP6" s="23" t="str">
        <f>IF(BP7="","",IF(BP7="-","【-】","【"&amp;SUBSTITUTE(TEXT(BP7,"#,##0.00"),"-","△")&amp;"】"))</f>
        <v>【349.83】</v>
      </c>
      <c r="BQ6" s="27" t="str">
        <f t="shared" ref="BQ6:BZ6" si="6">IF(BQ7="",NA(),BQ7)</f>
        <v>-</v>
      </c>
      <c r="BR6" s="27">
        <f t="shared" si="6"/>
        <v>71.09</v>
      </c>
      <c r="BS6" s="27">
        <f t="shared" si="6"/>
        <v>69.66</v>
      </c>
      <c r="BT6" s="27">
        <f t="shared" si="6"/>
        <v>77.12</v>
      </c>
      <c r="BU6" s="27">
        <f t="shared" si="6"/>
        <v>62.18</v>
      </c>
      <c r="BV6" s="27" t="str">
        <f t="shared" si="6"/>
        <v>-</v>
      </c>
      <c r="BW6" s="27">
        <f t="shared" si="6"/>
        <v>50.7</v>
      </c>
      <c r="BX6" s="27">
        <f t="shared" si="6"/>
        <v>60</v>
      </c>
      <c r="BY6" s="27">
        <f t="shared" si="6"/>
        <v>59.01</v>
      </c>
      <c r="BZ6" s="27">
        <f t="shared" si="6"/>
        <v>56.06</v>
      </c>
      <c r="CA6" s="23" t="str">
        <f>IF(CA7="","",IF(CA7="-","【-】","【"&amp;SUBSTITUTE(TEXT(CA7,"#,##0.00"),"-","△")&amp;"】"))</f>
        <v>【53.65】</v>
      </c>
      <c r="CB6" s="27" t="str">
        <f t="shared" ref="CB6:CK6" si="7">IF(CB7="",NA(),CB7)</f>
        <v>-</v>
      </c>
      <c r="CC6" s="27">
        <f t="shared" si="7"/>
        <v>266.33</v>
      </c>
      <c r="CD6" s="27">
        <f t="shared" si="7"/>
        <v>270.76</v>
      </c>
      <c r="CE6" s="27">
        <f t="shared" si="7"/>
        <v>282.89</v>
      </c>
      <c r="CF6" s="27">
        <f t="shared" si="7"/>
        <v>296.97000000000003</v>
      </c>
      <c r="CG6" s="27" t="str">
        <f t="shared" si="7"/>
        <v>-</v>
      </c>
      <c r="CH6" s="27">
        <f t="shared" si="7"/>
        <v>289.81</v>
      </c>
      <c r="CI6" s="27">
        <f t="shared" si="7"/>
        <v>282.70999999999998</v>
      </c>
      <c r="CJ6" s="27">
        <f t="shared" si="7"/>
        <v>291.82</v>
      </c>
      <c r="CK6" s="27">
        <f t="shared" si="7"/>
        <v>304.36</v>
      </c>
      <c r="CL6" s="23" t="str">
        <f>IF(CL7="","",IF(CL7="-","【-】","【"&amp;SUBSTITUTE(TEXT(CL7,"#,##0.00"),"-","△")&amp;"】"))</f>
        <v>【307.86】</v>
      </c>
      <c r="CM6" s="27" t="str">
        <f t="shared" ref="CM6:CV6" si="8">IF(CM7="",NA(),CM7)</f>
        <v>-</v>
      </c>
      <c r="CN6" s="27">
        <f t="shared" si="8"/>
        <v>61.07</v>
      </c>
      <c r="CO6" s="27">
        <f t="shared" si="8"/>
        <v>61.07</v>
      </c>
      <c r="CP6" s="27">
        <f t="shared" si="8"/>
        <v>61.07</v>
      </c>
      <c r="CQ6" s="27">
        <f t="shared" si="8"/>
        <v>61.07</v>
      </c>
      <c r="CR6" s="27" t="str">
        <f t="shared" si="8"/>
        <v>-</v>
      </c>
      <c r="CS6" s="27">
        <f t="shared" si="8"/>
        <v>56.45</v>
      </c>
      <c r="CT6" s="27">
        <f t="shared" si="8"/>
        <v>56.52</v>
      </c>
      <c r="CU6" s="27">
        <f t="shared" si="8"/>
        <v>88.45</v>
      </c>
      <c r="CV6" s="27">
        <f t="shared" si="8"/>
        <v>54.08</v>
      </c>
      <c r="CW6" s="23" t="str">
        <f>IF(CW7="","",IF(CW7="-","【-】","【"&amp;SUBSTITUTE(TEXT(CW7,"#,##0.00"),"-","△")&amp;"】"))</f>
        <v>【54.61】</v>
      </c>
      <c r="CX6" s="27" t="str">
        <f t="shared" ref="CX6:DG6" si="9">IF(CX7="",NA(),CX7)</f>
        <v>-</v>
      </c>
      <c r="CY6" s="27">
        <f t="shared" si="9"/>
        <v>100</v>
      </c>
      <c r="CZ6" s="27">
        <f t="shared" si="9"/>
        <v>100</v>
      </c>
      <c r="DA6" s="27">
        <f t="shared" si="9"/>
        <v>100</v>
      </c>
      <c r="DB6" s="27">
        <f t="shared" si="9"/>
        <v>100</v>
      </c>
      <c r="DC6" s="27" t="str">
        <f t="shared" si="9"/>
        <v>-</v>
      </c>
      <c r="DD6" s="27">
        <f t="shared" si="9"/>
        <v>54.99</v>
      </c>
      <c r="DE6" s="27">
        <f t="shared" si="9"/>
        <v>88.43</v>
      </c>
      <c r="DF6" s="27">
        <f t="shared" si="9"/>
        <v>90.34</v>
      </c>
      <c r="DG6" s="27">
        <f t="shared" si="9"/>
        <v>90.57</v>
      </c>
      <c r="DH6" s="23" t="str">
        <f>IF(DH7="","",IF(DH7="-","【-】","【"&amp;SUBSTITUTE(TEXT(DH7,"#,##0.00"),"-","△")&amp;"】"))</f>
        <v>【85.31】</v>
      </c>
      <c r="DI6" s="27" t="str">
        <f t="shared" ref="DI6:DR6" si="10">IF(DI7="",NA(),DI7)</f>
        <v>-</v>
      </c>
      <c r="DJ6" s="27">
        <f t="shared" si="10"/>
        <v>5.29</v>
      </c>
      <c r="DK6" s="27">
        <f t="shared" si="10"/>
        <v>10.58</v>
      </c>
      <c r="DL6" s="27">
        <f t="shared" si="10"/>
        <v>15.75</v>
      </c>
      <c r="DM6" s="27">
        <f t="shared" si="10"/>
        <v>20.73</v>
      </c>
      <c r="DN6" s="27" t="str">
        <f t="shared" si="10"/>
        <v>-</v>
      </c>
      <c r="DO6" s="27">
        <f t="shared" si="10"/>
        <v>15.4</v>
      </c>
      <c r="DP6" s="27">
        <f t="shared" si="10"/>
        <v>21.02</v>
      </c>
      <c r="DQ6" s="27">
        <f t="shared" si="10"/>
        <v>24.31</v>
      </c>
      <c r="DR6" s="27">
        <f t="shared" si="10"/>
        <v>26.92</v>
      </c>
      <c r="DS6" s="23" t="str">
        <f>IF(DS7="","",IF(DS7="-","【-】","【"&amp;SUBSTITUTE(TEXT(DS7,"#,##0.00"),"-","△")&amp;"】"))</f>
        <v>【25.25】</v>
      </c>
      <c r="DT6" s="27" t="str">
        <f t="shared" ref="DT6:EC6" si="11">IF(DT7="",NA(),DT7)</f>
        <v>-</v>
      </c>
      <c r="DU6" s="27" t="str">
        <f t="shared" si="11"/>
        <v>-</v>
      </c>
      <c r="DV6" s="27" t="str">
        <f t="shared" si="11"/>
        <v>-</v>
      </c>
      <c r="DW6" s="27" t="str">
        <f t="shared" si="11"/>
        <v>-</v>
      </c>
      <c r="DX6" s="27" t="str">
        <f t="shared" si="11"/>
        <v>-</v>
      </c>
      <c r="DY6" s="27" t="str">
        <f t="shared" si="11"/>
        <v>-</v>
      </c>
      <c r="DZ6" s="27" t="str">
        <f t="shared" si="11"/>
        <v>-</v>
      </c>
      <c r="EA6" s="27" t="str">
        <f t="shared" si="11"/>
        <v>-</v>
      </c>
      <c r="EB6" s="27" t="str">
        <f t="shared" si="11"/>
        <v>-</v>
      </c>
      <c r="EC6" s="27" t="str">
        <f t="shared" si="11"/>
        <v>-</v>
      </c>
      <c r="ED6" s="23" t="str">
        <f>IF(ED7="","",IF(ED7="-","【-】","【"&amp;SUBSTITUTE(TEXT(ED7,"#,##0.00"),"-","△")&amp;"】"))</f>
        <v>【-】</v>
      </c>
      <c r="EE6" s="27" t="str">
        <f t="shared" ref="EE6:EN6" si="12">IF(EE7="",NA(),EE7)</f>
        <v>-</v>
      </c>
      <c r="EF6" s="27" t="str">
        <f t="shared" si="12"/>
        <v>-</v>
      </c>
      <c r="EG6" s="27" t="str">
        <f t="shared" si="12"/>
        <v>-</v>
      </c>
      <c r="EH6" s="27" t="str">
        <f t="shared" si="12"/>
        <v>-</v>
      </c>
      <c r="EI6" s="27" t="str">
        <f t="shared" si="12"/>
        <v>-</v>
      </c>
      <c r="EJ6" s="27" t="str">
        <f t="shared" si="12"/>
        <v>-</v>
      </c>
      <c r="EK6" s="27" t="str">
        <f t="shared" si="12"/>
        <v>-</v>
      </c>
      <c r="EL6" s="27" t="str">
        <f t="shared" si="12"/>
        <v>-</v>
      </c>
      <c r="EM6" s="27" t="str">
        <f t="shared" si="12"/>
        <v>-</v>
      </c>
      <c r="EN6" s="27" t="str">
        <f t="shared" si="12"/>
        <v>-</v>
      </c>
      <c r="EO6" s="23" t="str">
        <f>IF(EO7="","",IF(EO7="-","【-】","【"&amp;SUBSTITUTE(TEXT(EO7,"#,##0.00"),"-","△")&amp;"】"))</f>
        <v>【-】</v>
      </c>
    </row>
    <row r="7" spans="1:148" s="13" customFormat="1" x14ac:dyDescent="0.15">
      <c r="A7" s="14"/>
      <c r="B7" s="20">
        <v>2023</v>
      </c>
      <c r="C7" s="20">
        <v>82317</v>
      </c>
      <c r="D7" s="20">
        <v>46</v>
      </c>
      <c r="E7" s="20">
        <v>18</v>
      </c>
      <c r="F7" s="20">
        <v>0</v>
      </c>
      <c r="G7" s="20">
        <v>0</v>
      </c>
      <c r="H7" s="20" t="s">
        <v>95</v>
      </c>
      <c r="I7" s="20" t="s">
        <v>96</v>
      </c>
      <c r="J7" s="20" t="s">
        <v>97</v>
      </c>
      <c r="K7" s="20" t="s">
        <v>98</v>
      </c>
      <c r="L7" s="20" t="s">
        <v>99</v>
      </c>
      <c r="M7" s="20" t="s">
        <v>100</v>
      </c>
      <c r="N7" s="24" t="s">
        <v>101</v>
      </c>
      <c r="O7" s="24">
        <v>60.63</v>
      </c>
      <c r="P7" s="24">
        <v>4.63</v>
      </c>
      <c r="Q7" s="24">
        <v>100</v>
      </c>
      <c r="R7" s="24">
        <v>4200</v>
      </c>
      <c r="S7" s="24">
        <v>38250</v>
      </c>
      <c r="T7" s="24">
        <v>180.06</v>
      </c>
      <c r="U7" s="24">
        <v>212.43</v>
      </c>
      <c r="V7" s="24">
        <v>1762</v>
      </c>
      <c r="W7" s="24">
        <v>0.22</v>
      </c>
      <c r="X7" s="24">
        <v>8009.09</v>
      </c>
      <c r="Y7" s="24" t="s">
        <v>101</v>
      </c>
      <c r="Z7" s="24">
        <v>120.88</v>
      </c>
      <c r="AA7" s="24">
        <v>102.75</v>
      </c>
      <c r="AB7" s="24">
        <v>114.41</v>
      </c>
      <c r="AC7" s="24">
        <v>103.26</v>
      </c>
      <c r="AD7" s="24" t="s">
        <v>101</v>
      </c>
      <c r="AE7" s="24">
        <v>95.33</v>
      </c>
      <c r="AF7" s="24">
        <v>100.41</v>
      </c>
      <c r="AG7" s="24">
        <v>100.17</v>
      </c>
      <c r="AH7" s="24">
        <v>96.95</v>
      </c>
      <c r="AI7" s="24">
        <v>96.62</v>
      </c>
      <c r="AJ7" s="24" t="s">
        <v>101</v>
      </c>
      <c r="AK7" s="24">
        <v>0</v>
      </c>
      <c r="AL7" s="24">
        <v>0</v>
      </c>
      <c r="AM7" s="24">
        <v>0</v>
      </c>
      <c r="AN7" s="24">
        <v>0</v>
      </c>
      <c r="AO7" s="24" t="s">
        <v>101</v>
      </c>
      <c r="AP7" s="24">
        <v>162.82</v>
      </c>
      <c r="AQ7" s="24">
        <v>83.92</v>
      </c>
      <c r="AR7" s="24">
        <v>89.31</v>
      </c>
      <c r="AS7" s="24">
        <v>91.33</v>
      </c>
      <c r="AT7" s="24">
        <v>111.69</v>
      </c>
      <c r="AU7" s="24" t="s">
        <v>101</v>
      </c>
      <c r="AV7" s="24">
        <v>330.32</v>
      </c>
      <c r="AW7" s="24">
        <v>352.61</v>
      </c>
      <c r="AX7" s="24">
        <v>431.02</v>
      </c>
      <c r="AY7" s="24">
        <v>552.80999999999995</v>
      </c>
      <c r="AZ7" s="24" t="s">
        <v>101</v>
      </c>
      <c r="BA7" s="24">
        <v>125.61</v>
      </c>
      <c r="BB7" s="24">
        <v>122.71</v>
      </c>
      <c r="BC7" s="24">
        <v>138.19999999999999</v>
      </c>
      <c r="BD7" s="24">
        <v>126.97</v>
      </c>
      <c r="BE7" s="24">
        <v>111.29</v>
      </c>
      <c r="BF7" s="24" t="s">
        <v>101</v>
      </c>
      <c r="BG7" s="24">
        <v>0</v>
      </c>
      <c r="BH7" s="24">
        <v>0</v>
      </c>
      <c r="BI7" s="24">
        <v>0</v>
      </c>
      <c r="BJ7" s="24">
        <v>0</v>
      </c>
      <c r="BK7" s="24" t="s">
        <v>101</v>
      </c>
      <c r="BL7" s="24">
        <v>398.42</v>
      </c>
      <c r="BM7" s="24">
        <v>294.08999999999997</v>
      </c>
      <c r="BN7" s="24">
        <v>294.08999999999997</v>
      </c>
      <c r="BO7" s="24">
        <v>338.47</v>
      </c>
      <c r="BP7" s="24">
        <v>349.83</v>
      </c>
      <c r="BQ7" s="24" t="s">
        <v>101</v>
      </c>
      <c r="BR7" s="24">
        <v>71.09</v>
      </c>
      <c r="BS7" s="24">
        <v>69.66</v>
      </c>
      <c r="BT7" s="24">
        <v>77.12</v>
      </c>
      <c r="BU7" s="24">
        <v>62.18</v>
      </c>
      <c r="BV7" s="24" t="s">
        <v>101</v>
      </c>
      <c r="BW7" s="24">
        <v>50.7</v>
      </c>
      <c r="BX7" s="24">
        <v>60</v>
      </c>
      <c r="BY7" s="24">
        <v>59.01</v>
      </c>
      <c r="BZ7" s="24">
        <v>56.06</v>
      </c>
      <c r="CA7" s="24">
        <v>53.65</v>
      </c>
      <c r="CB7" s="24" t="s">
        <v>101</v>
      </c>
      <c r="CC7" s="24">
        <v>266.33</v>
      </c>
      <c r="CD7" s="24">
        <v>270.76</v>
      </c>
      <c r="CE7" s="24">
        <v>282.89</v>
      </c>
      <c r="CF7" s="24">
        <v>296.97000000000003</v>
      </c>
      <c r="CG7" s="24" t="s">
        <v>101</v>
      </c>
      <c r="CH7" s="24">
        <v>289.81</v>
      </c>
      <c r="CI7" s="24">
        <v>282.70999999999998</v>
      </c>
      <c r="CJ7" s="24">
        <v>291.82</v>
      </c>
      <c r="CK7" s="24">
        <v>304.36</v>
      </c>
      <c r="CL7" s="24">
        <v>307.86</v>
      </c>
      <c r="CM7" s="24" t="s">
        <v>101</v>
      </c>
      <c r="CN7" s="24">
        <v>61.07</v>
      </c>
      <c r="CO7" s="24">
        <v>61.07</v>
      </c>
      <c r="CP7" s="24">
        <v>61.07</v>
      </c>
      <c r="CQ7" s="24">
        <v>61.07</v>
      </c>
      <c r="CR7" s="24" t="s">
        <v>101</v>
      </c>
      <c r="CS7" s="24">
        <v>56.45</v>
      </c>
      <c r="CT7" s="24">
        <v>56.52</v>
      </c>
      <c r="CU7" s="24">
        <v>88.45</v>
      </c>
      <c r="CV7" s="24">
        <v>54.08</v>
      </c>
      <c r="CW7" s="24">
        <v>54.61</v>
      </c>
      <c r="CX7" s="24" t="s">
        <v>101</v>
      </c>
      <c r="CY7" s="24">
        <v>100</v>
      </c>
      <c r="CZ7" s="24">
        <v>100</v>
      </c>
      <c r="DA7" s="24">
        <v>100</v>
      </c>
      <c r="DB7" s="24">
        <v>100</v>
      </c>
      <c r="DC7" s="24" t="s">
        <v>101</v>
      </c>
      <c r="DD7" s="24">
        <v>54.99</v>
      </c>
      <c r="DE7" s="24">
        <v>88.43</v>
      </c>
      <c r="DF7" s="24">
        <v>90.34</v>
      </c>
      <c r="DG7" s="24">
        <v>90.57</v>
      </c>
      <c r="DH7" s="24">
        <v>85.31</v>
      </c>
      <c r="DI7" s="24" t="s">
        <v>101</v>
      </c>
      <c r="DJ7" s="24">
        <v>5.29</v>
      </c>
      <c r="DK7" s="24">
        <v>10.58</v>
      </c>
      <c r="DL7" s="24">
        <v>15.75</v>
      </c>
      <c r="DM7" s="24">
        <v>20.73</v>
      </c>
      <c r="DN7" s="24" t="s">
        <v>101</v>
      </c>
      <c r="DO7" s="24">
        <v>15.4</v>
      </c>
      <c r="DP7" s="24">
        <v>21.02</v>
      </c>
      <c r="DQ7" s="24">
        <v>24.31</v>
      </c>
      <c r="DR7" s="24">
        <v>26.92</v>
      </c>
      <c r="DS7" s="24">
        <v>25.25</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cp:lastPrinted>2025-01-30T00:14:06Z</cp:lastPrinted>
  <dcterms:created xsi:type="dcterms:W3CDTF">2025-01-24T07:23:59Z</dcterms:created>
  <dcterms:modified xsi:type="dcterms:W3CDTF">2025-02-19T07:50:50Z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2025-02-05T05:51:00Z</vt:filetime>
  </property>
</Properties>
</file>