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5_公共下水道（法適）38\"/>
    </mc:Choice>
  </mc:AlternateContent>
  <workbookProtection workbookAlgorithmName="SHA-512" workbookHashValue="9n90nhEOaTxprVhxEBiCmlZU1W9k8AchsJQBd7GkbajwJgnUiLuHhUcSEgCfON2ibxc6v56giwfE42qyGwyHaA==" workbookSaltValue="uwZDs/y0ddaR+bOJiJGFQA==" workbookSpinCount="100000" lockStructure="1"/>
  <bookViews>
    <workbookView xWindow="0" yWindow="0" windowWidth="20490" windowHeight="678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<sst xmlns="http://schemas.openxmlformats.org/spreadsheetml/2006/main" count="257" uniqueCount="114">
  <si>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</si>
  <si>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</si>
  <si>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</si>
  <si>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</si>
  <si>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</si>
  <si>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</si>
  <si>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</si>
  <si>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</si>
  <si>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</si>
  <si>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</si>
  <si>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</si>
  <si>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</si>
  <si>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</si>
  <si>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</si>
  <si>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</si>
  <si>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茨城県　神栖市</t>
  </si>
  <si>
    <t>■</t>
  </si>
  <si>
    <t>業種名</t>
    <rPh sb="2" eb="3">
      <t>メイ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</si>
  <si>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</si>
  <si>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</si>
  <si>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</si>
  <si>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</si>
  <si>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</si>
  <si>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</si>
  <si>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</si>
  <si>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</si>
  <si>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</si>
  <si>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</si>
  <si>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</si>
  <si>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</si>
  <si>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</si>
  <si>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</si>
  <si>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</si>
  <si>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t>
  </si>
  <si>
    <t>2①</t>
  </si>
  <si>
    <t>類似団体平均値（平均値）</t>
  </si>
  <si>
    <t>【】</t>
  </si>
  <si>
    <t>②管渠老朽化率(％)</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</si>
  <si>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</si>
  <si>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</si>
  <si>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</si>
  <si>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</si>
  <si>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</si>
  <si>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</si>
  <si>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</si>
  <si>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</si>
  <si>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</si>
  <si>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</si>
  <si>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</si>
  <si>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</si>
  <si>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</si>
  <si>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</si>
  <si>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</si>
  <si>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</si>
  <si>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</si>
  <si>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</si>
  <si>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</si>
  <si>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</si>
  <si>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</si>
  <si>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</si>
  <si>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</si>
  <si>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</si>
  <si>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</si>
  <si>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</si>
  <si>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</si>
  <si>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</si>
  <si>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</si>
  <si>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</si>
  <si>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</si>
  <si>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</si>
  <si>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</si>
  <si>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</si>
  <si>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</si>
  <si>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</si>
  <si>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</si>
  <si>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</si>
  <si>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</si>
  <si>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</si>
  <si>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</si>
  <si>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</si>
  <si>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</si>
  <si>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</si>
  <si>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</si>
  <si>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</si>
  <si>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</si>
  <si>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</si>
  <si>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</si>
  <si>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</si>
  <si>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</si>
  <si>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</si>
  <si>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</si>
  <si>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</si>
  <si>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</si>
  <si>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</si>
  <si>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</si>
  <si>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</si>
  <si>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</si>
  <si>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下水道事業</t>
  </si>
  <si>
    <t>公共下水道</t>
  </si>
  <si>
    <t>Bd1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</si>
  <si>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</si>
  <si>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</si>
  <si>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</si>
  <si>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</si>
  <si>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</si>
  <si>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</si>
  <si>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</si>
  <si>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</si>
  <si>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</si>
  <si>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</si>
  <si>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</si>
  <si>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下水道事業は、大規模な先行投資が必要なことから財政運営に与える影響が大きく、さらに今後は、人口減少に伴う使用料収入の減少や施設の本格的な更新時期の到来を踏まえ、下水道事業をめぐる経営環境は益々厳しくなることが見込まれます。
　このため，未普及地域においては、地域の特性に応じた最適な事業手法を選択し、計画的かつ効率的な整備を行なうとともに、令和6年度に改定予定である経営戦略による人口減少や将来の需要予測等を踏まえ、投資及び維持管理の両面にわたって徹底した事業経営の効率化・合理化に取り組んでいきます。</t>
    <rPh sb="177" eb="179">
      <t>カイテイ</t>
    </rPh>
    <rPh sb="179" eb="181">
      <t>ヨテイ</t>
    </rPh>
    <phoneticPr fontId="1"/>
  </si>
  <si>
    <t>　「①経常収支比率」については、109.48%と単年度収支は黒字であり、類似団体平均値と同程度の数値になっています。累積欠損金は発生していませんが、今後は、下水道施設の維持管理費の増加や一般会計からの繰入金の減少等が予測されるため、使用料改定等を検討する必要があります。
　「③流動比率」については、100%を大幅に上回っていますが、今後は建設改良費に充てられた企業債の増加が予測されるため、注視する必要があります。
　「④企業債残高対事業規模比率」については、499.85%と類似団体平均値と比べて低い数値ですが、今後は企業債の増加が予測されるため、使用料改定等を検討する必要があります。
　「⑤経費回収率」については、98.56%と100%未満ですが、類似団体平均値と同程度の数値になっています。今後は下水道施設の維持管理費の増加が予測されるため、使用料改定等を検討する必要があります。
　「⑥汚水処理原価」については、有収水量１㎥当たり160.13円で類似団体平均値と同程度の数値になっています。今後は下水道施設の維持管理費の増加が予測されるため、注視する必要があります。
　「⑧水洗化率」については、83.71%と類似団体平均値と比べて低い数値になっているため、未接続者に対する個別訪問等を行い、引き続き接続率向上に努めます。</t>
  </si>
  <si>
    <t>　「①有形固定資産減価償却率」「②管渠老朽化率」「③管渠改善率」を類似団体平均値と比べて、老朽化している施設や管渠は少ないですが、公共下水道事業を開始して約47年が経過することから、今後は経年劣化の進行している下水道施設の維持管理費の増大や更新需要の発生が予測されます。
　下水道施設の老朽化等に起因した事故が発生した場合、事後的な対応では市民生活に大きな支障が出るだけでなくコスト的にも不経済となります。
　そのため、ストックマネジメント計画に基づく対策を実施し、下水道施設における予防保全的な維持管理を行い、設備が使用限界値に達する前に耐用年数の延伸とライフサイクルコストの最小化を進めます。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</si>
</sst>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quot;#,##0.00"/>
    <numFmt numFmtId="177" formatCode="#,##0;&quot;△&quot;#,##0"/>
    <numFmt numFmtId="178" formatCode="&quot;R&quot;yy"/>
    <numFmt numFmtId="179" formatCode="0.00_);[Red]\(0.00\)"/>
    <numFmt numFmtId="180"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80"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0.19</c:v>
                </c:pt>
                <c:pt idx="2">
                  <c:v>0.33</c:v>
                </c:pt>
                <c:pt idx="3">
                  <c:v>0.25</c:v>
                </c:pt>
                <c:pt idx="4">
                  <c:v>0.14000000000000001</c:v>
                </c:pt>
              </c:numCache>
            </c:numRef>
          </c:val>
          <c:extLst>
            <c:ext xmlns:c16="http://schemas.microsoft.com/office/drawing/2014/chart" uri="{C3380CC4-5D6E-409C-BE32-E72D297353CC}">
              <c16:uniqueId val="{00000000-3CE4-491D-B21F-AEBB03CFEFE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0.17</c:v>
                </c:pt>
                <c:pt idx="3">
                  <c:v>0.13</c:v>
                </c:pt>
                <c:pt idx="4">
                  <c:v>0.06</c:v>
                </c:pt>
              </c:numCache>
            </c:numRef>
          </c:val>
          <c:smooth val="0"/>
          <c:extLst>
            <c:ext xmlns:c16="http://schemas.microsoft.com/office/drawing/2014/chart" uri="{C3380CC4-5D6E-409C-BE32-E72D297353CC}">
              <c16:uniqueId val="{00000001-3CE4-491D-B21F-AEBB03CFEFE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34-4386-9588-FEFD05D08D2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65.28</c:v>
                </c:pt>
                <c:pt idx="2">
                  <c:v>64.92</c:v>
                </c:pt>
                <c:pt idx="3">
                  <c:v>64.14</c:v>
                </c:pt>
                <c:pt idx="4">
                  <c:v>63.71</c:v>
                </c:pt>
              </c:numCache>
            </c:numRef>
          </c:val>
          <c:smooth val="0"/>
          <c:extLst>
            <c:ext xmlns:c16="http://schemas.microsoft.com/office/drawing/2014/chart" uri="{C3380CC4-5D6E-409C-BE32-E72D297353CC}">
              <c16:uniqueId val="{00000001-1634-4386-9588-FEFD05D08D2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94.06</c:v>
                </c:pt>
                <c:pt idx="2">
                  <c:v>94.04</c:v>
                </c:pt>
                <c:pt idx="3">
                  <c:v>83.11</c:v>
                </c:pt>
                <c:pt idx="4">
                  <c:v>83.71</c:v>
                </c:pt>
              </c:numCache>
            </c:numRef>
          </c:val>
          <c:extLst>
            <c:ext xmlns:c16="http://schemas.microsoft.com/office/drawing/2014/chart" uri="{C3380CC4-5D6E-409C-BE32-E72D297353CC}">
              <c16:uniqueId val="{00000000-890B-4D3D-AA26-D2EFD8DBB28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92.72</c:v>
                </c:pt>
                <c:pt idx="2">
                  <c:v>92.88</c:v>
                </c:pt>
                <c:pt idx="3">
                  <c:v>92.9</c:v>
                </c:pt>
                <c:pt idx="4">
                  <c:v>92.89</c:v>
                </c:pt>
              </c:numCache>
            </c:numRef>
          </c:val>
          <c:smooth val="0"/>
          <c:extLst>
            <c:ext xmlns:c16="http://schemas.microsoft.com/office/drawing/2014/chart" uri="{C3380CC4-5D6E-409C-BE32-E72D297353CC}">
              <c16:uniqueId val="{00000001-890B-4D3D-AA26-D2EFD8DBB28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103.67</c:v>
                </c:pt>
                <c:pt idx="2">
                  <c:v>104.86</c:v>
                </c:pt>
                <c:pt idx="3">
                  <c:v>107.37</c:v>
                </c:pt>
                <c:pt idx="4">
                  <c:v>109.48</c:v>
                </c:pt>
              </c:numCache>
            </c:numRef>
          </c:val>
          <c:extLst>
            <c:ext xmlns:c16="http://schemas.microsoft.com/office/drawing/2014/chart" uri="{C3380CC4-5D6E-409C-BE32-E72D297353CC}">
              <c16:uniqueId val="{00000000-8CBF-47EE-B26C-9984EB7C93D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107.85</c:v>
                </c:pt>
                <c:pt idx="2">
                  <c:v>108.04</c:v>
                </c:pt>
                <c:pt idx="3">
                  <c:v>107.49</c:v>
                </c:pt>
                <c:pt idx="4">
                  <c:v>107.64</c:v>
                </c:pt>
              </c:numCache>
            </c:numRef>
          </c:val>
          <c:smooth val="0"/>
          <c:extLst>
            <c:ext xmlns:c16="http://schemas.microsoft.com/office/drawing/2014/chart" uri="{C3380CC4-5D6E-409C-BE32-E72D297353CC}">
              <c16:uniqueId val="{00000001-8CBF-47EE-B26C-9984EB7C93D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3.25</c:v>
                </c:pt>
                <c:pt idx="2">
                  <c:v>5.93</c:v>
                </c:pt>
                <c:pt idx="3">
                  <c:v>8.77</c:v>
                </c:pt>
                <c:pt idx="4">
                  <c:v>11.36</c:v>
                </c:pt>
              </c:numCache>
            </c:numRef>
          </c:val>
          <c:extLst>
            <c:ext xmlns:c16="http://schemas.microsoft.com/office/drawing/2014/chart" uri="{C3380CC4-5D6E-409C-BE32-E72D297353CC}">
              <c16:uniqueId val="{00000000-0611-4D32-B55A-AF99B6E2A35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23.79</c:v>
                </c:pt>
                <c:pt idx="2">
                  <c:v>25.66</c:v>
                </c:pt>
                <c:pt idx="3">
                  <c:v>27.46</c:v>
                </c:pt>
                <c:pt idx="4">
                  <c:v>29.93</c:v>
                </c:pt>
              </c:numCache>
            </c:numRef>
          </c:val>
          <c:smooth val="0"/>
          <c:extLst>
            <c:ext xmlns:c16="http://schemas.microsoft.com/office/drawing/2014/chart" uri="{C3380CC4-5D6E-409C-BE32-E72D297353CC}">
              <c16:uniqueId val="{00000001-0611-4D32-B55A-AF99B6E2A35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24C-462A-9276-5FF64BD6DA8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1.22</c:v>
                </c:pt>
                <c:pt idx="2">
                  <c:v>1.61</c:v>
                </c:pt>
                <c:pt idx="3">
                  <c:v>2.08</c:v>
                </c:pt>
                <c:pt idx="4">
                  <c:v>2.74</c:v>
                </c:pt>
              </c:numCache>
            </c:numRef>
          </c:val>
          <c:smooth val="0"/>
          <c:extLst>
            <c:ext xmlns:c16="http://schemas.microsoft.com/office/drawing/2014/chart" uri="{C3380CC4-5D6E-409C-BE32-E72D297353CC}">
              <c16:uniqueId val="{00000001-024C-462A-9276-5FF64BD6DA8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D6B-4F15-9A49-1803FFC99DE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4.72</c:v>
                </c:pt>
                <c:pt idx="2">
                  <c:v>4.49</c:v>
                </c:pt>
                <c:pt idx="3">
                  <c:v>5.41</c:v>
                </c:pt>
                <c:pt idx="4">
                  <c:v>5.61</c:v>
                </c:pt>
              </c:numCache>
            </c:numRef>
          </c:val>
          <c:smooth val="0"/>
          <c:extLst>
            <c:ext xmlns:c16="http://schemas.microsoft.com/office/drawing/2014/chart" uri="{C3380CC4-5D6E-409C-BE32-E72D297353CC}">
              <c16:uniqueId val="{00000001-ED6B-4F15-9A49-1803FFC99DE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199.33</c:v>
                </c:pt>
                <c:pt idx="2">
                  <c:v>194.56</c:v>
                </c:pt>
                <c:pt idx="3">
                  <c:v>251.9</c:v>
                </c:pt>
                <c:pt idx="4">
                  <c:v>243.28</c:v>
                </c:pt>
              </c:numCache>
            </c:numRef>
          </c:val>
          <c:extLst>
            <c:ext xmlns:c16="http://schemas.microsoft.com/office/drawing/2014/chart" uri="{C3380CC4-5D6E-409C-BE32-E72D297353CC}">
              <c16:uniqueId val="{00000000-2A97-487E-A8F5-FC90DE84ADC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2A97-487E-A8F5-FC90DE84ADC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formatCode="#,##0.00;&quot;△&quot;#,##0.00;&quot;-&quot;">
                  <c:v>461.14</c:v>
                </c:pt>
                <c:pt idx="3" formatCode="#,##0.00;&quot;△&quot;#,##0.00;&quot;-&quot;">
                  <c:v>481.05</c:v>
                </c:pt>
                <c:pt idx="4" formatCode="#,##0.00;&quot;△&quot;#,##0.00;&quot;-&quot;">
                  <c:v>499.85</c:v>
                </c:pt>
              </c:numCache>
            </c:numRef>
          </c:val>
          <c:extLst>
            <c:ext xmlns:c16="http://schemas.microsoft.com/office/drawing/2014/chart" uri="{C3380CC4-5D6E-409C-BE32-E72D297353CC}">
              <c16:uniqueId val="{00000000-4AE7-4DB8-8F5B-D6873464945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857.88</c:v>
                </c:pt>
                <c:pt idx="2">
                  <c:v>825.1</c:v>
                </c:pt>
                <c:pt idx="3">
                  <c:v>789.87</c:v>
                </c:pt>
                <c:pt idx="4">
                  <c:v>749.43</c:v>
                </c:pt>
              </c:numCache>
            </c:numRef>
          </c:val>
          <c:smooth val="0"/>
          <c:extLst>
            <c:ext xmlns:c16="http://schemas.microsoft.com/office/drawing/2014/chart" uri="{C3380CC4-5D6E-409C-BE32-E72D297353CC}">
              <c16:uniqueId val="{00000001-4AE7-4DB8-8F5B-D6873464945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100</c:v>
                </c:pt>
                <c:pt idx="2">
                  <c:v>100</c:v>
                </c:pt>
                <c:pt idx="3">
                  <c:v>100</c:v>
                </c:pt>
                <c:pt idx="4">
                  <c:v>98.56</c:v>
                </c:pt>
              </c:numCache>
            </c:numRef>
          </c:val>
          <c:extLst>
            <c:ext xmlns:c16="http://schemas.microsoft.com/office/drawing/2014/chart" uri="{C3380CC4-5D6E-409C-BE32-E72D297353CC}">
              <c16:uniqueId val="{00000000-18CE-4AA7-803D-700B02CB4BD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94.97</c:v>
                </c:pt>
                <c:pt idx="2">
                  <c:v>97.07</c:v>
                </c:pt>
                <c:pt idx="3">
                  <c:v>98.06</c:v>
                </c:pt>
                <c:pt idx="4">
                  <c:v>98.46</c:v>
                </c:pt>
              </c:numCache>
            </c:numRef>
          </c:val>
          <c:smooth val="0"/>
          <c:extLst>
            <c:ext xmlns:c16="http://schemas.microsoft.com/office/drawing/2014/chart" uri="{C3380CC4-5D6E-409C-BE32-E72D297353CC}">
              <c16:uniqueId val="{00000001-18CE-4AA7-803D-700B02CB4BD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156.86000000000001</c:v>
                </c:pt>
                <c:pt idx="2">
                  <c:v>156.82</c:v>
                </c:pt>
                <c:pt idx="3">
                  <c:v>157.55000000000001</c:v>
                </c:pt>
                <c:pt idx="4">
                  <c:v>160.13</c:v>
                </c:pt>
              </c:numCache>
            </c:numRef>
          </c:val>
          <c:extLst>
            <c:ext xmlns:c16="http://schemas.microsoft.com/office/drawing/2014/chart" uri="{C3380CC4-5D6E-409C-BE32-E72D297353CC}">
              <c16:uniqueId val="{00000000-98EB-4AAB-A6A4-B6A314DDFD2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159.49</c:v>
                </c:pt>
                <c:pt idx="2">
                  <c:v>157.81</c:v>
                </c:pt>
                <c:pt idx="3">
                  <c:v>157.37</c:v>
                </c:pt>
                <c:pt idx="4">
                  <c:v>157.44999999999999</c:v>
                </c:pt>
              </c:numCache>
            </c:numRef>
          </c:val>
          <c:smooth val="0"/>
          <c:extLst>
            <c:ext xmlns:c16="http://schemas.microsoft.com/office/drawing/2014/chart" uri="{C3380CC4-5D6E-409C-BE32-E72D297353CC}">
              <c16:uniqueId val="{00000001-98EB-4AAB-A6A4-B6A314DDFD2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【105.91】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【3.03】</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【78.43】</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【630.82】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【95.91】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【58.94】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【138.75】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【97.81】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【41.09】</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【8.68】</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B6" sqref="B6:AC6"/>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0" t="s">
        <v>3</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row>
    <row r="3" spans="1:78" ht="9.75" customHeight="1" x14ac:dyDescent="0.15">
      <c r="A3" s="2"/>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row>
    <row r="4" spans="1:78" ht="9.75" customHeight="1" x14ac:dyDescent="0.15">
      <c r="A4" s="2"/>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8" t="str">
        <f>データ!H6</f>
        <v>茨城県　神栖市</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29" t="s">
        <v>10</v>
      </c>
      <c r="C7" s="29"/>
      <c r="D7" s="29"/>
      <c r="E7" s="29"/>
      <c r="F7" s="29"/>
      <c r="G7" s="29"/>
      <c r="H7" s="29"/>
      <c r="I7" s="29" t="s">
        <v>17</v>
      </c>
      <c r="J7" s="29"/>
      <c r="K7" s="29"/>
      <c r="L7" s="29"/>
      <c r="M7" s="29"/>
      <c r="N7" s="29"/>
      <c r="O7" s="29"/>
      <c r="P7" s="29" t="s">
        <v>9</v>
      </c>
      <c r="Q7" s="29"/>
      <c r="R7" s="29"/>
      <c r="S7" s="29"/>
      <c r="T7" s="29"/>
      <c r="U7" s="29"/>
      <c r="V7" s="29"/>
      <c r="W7" s="29" t="s">
        <v>1</v>
      </c>
      <c r="X7" s="29"/>
      <c r="Y7" s="29"/>
      <c r="Z7" s="29"/>
      <c r="AA7" s="29"/>
      <c r="AB7" s="29"/>
      <c r="AC7" s="29"/>
      <c r="AD7" s="29" t="s">
        <v>8</v>
      </c>
      <c r="AE7" s="29"/>
      <c r="AF7" s="29"/>
      <c r="AG7" s="29"/>
      <c r="AH7" s="29"/>
      <c r="AI7" s="29"/>
      <c r="AJ7" s="29"/>
      <c r="AK7" s="3"/>
      <c r="AL7" s="29" t="s">
        <v>18</v>
      </c>
      <c r="AM7" s="29"/>
      <c r="AN7" s="29"/>
      <c r="AO7" s="29"/>
      <c r="AP7" s="29"/>
      <c r="AQ7" s="29"/>
      <c r="AR7" s="29"/>
      <c r="AS7" s="29"/>
      <c r="AT7" s="29" t="s">
        <v>14</v>
      </c>
      <c r="AU7" s="29"/>
      <c r="AV7" s="29"/>
      <c r="AW7" s="29"/>
      <c r="AX7" s="29"/>
      <c r="AY7" s="29"/>
      <c r="AZ7" s="29"/>
      <c r="BA7" s="29"/>
      <c r="BB7" s="29" t="s">
        <v>19</v>
      </c>
      <c r="BC7" s="29"/>
      <c r="BD7" s="29"/>
      <c r="BE7" s="29"/>
      <c r="BF7" s="29"/>
      <c r="BG7" s="29"/>
      <c r="BH7" s="29"/>
      <c r="BI7" s="29"/>
      <c r="BJ7" s="3"/>
      <c r="BK7" s="3"/>
      <c r="BL7" s="30" t="s">
        <v>20</v>
      </c>
      <c r="BM7" s="31"/>
      <c r="BN7" s="31"/>
      <c r="BO7" s="31"/>
      <c r="BP7" s="31"/>
      <c r="BQ7" s="31"/>
      <c r="BR7" s="31"/>
      <c r="BS7" s="31"/>
      <c r="BT7" s="31"/>
      <c r="BU7" s="31"/>
      <c r="BV7" s="31"/>
      <c r="BW7" s="31"/>
      <c r="BX7" s="31"/>
      <c r="BY7" s="32"/>
    </row>
    <row r="8" spans="1:78" ht="18.75" customHeight="1" x14ac:dyDescent="0.15">
      <c r="A8" s="2"/>
      <c r="B8" s="33" t="str">
        <f>データ!I6</f>
        <v>法適用</v>
      </c>
      <c r="C8" s="33"/>
      <c r="D8" s="33"/>
      <c r="E8" s="33"/>
      <c r="F8" s="33"/>
      <c r="G8" s="33"/>
      <c r="H8" s="33"/>
      <c r="I8" s="33" t="str">
        <f>データ!J6</f>
        <v>下水道事業</v>
      </c>
      <c r="J8" s="33"/>
      <c r="K8" s="33"/>
      <c r="L8" s="33"/>
      <c r="M8" s="33"/>
      <c r="N8" s="33"/>
      <c r="O8" s="33"/>
      <c r="P8" s="33" t="str">
        <f>データ!K6</f>
        <v>公共下水道</v>
      </c>
      <c r="Q8" s="33"/>
      <c r="R8" s="33"/>
      <c r="S8" s="33"/>
      <c r="T8" s="33"/>
      <c r="U8" s="33"/>
      <c r="V8" s="33"/>
      <c r="W8" s="33" t="str">
        <f>データ!L6</f>
        <v>Bd1</v>
      </c>
      <c r="X8" s="33"/>
      <c r="Y8" s="33"/>
      <c r="Z8" s="33"/>
      <c r="AA8" s="33"/>
      <c r="AB8" s="33"/>
      <c r="AC8" s="33"/>
      <c r="AD8" s="34" t="str">
        <f>データ!$M$6</f>
        <v>非設置</v>
      </c>
      <c r="AE8" s="34"/>
      <c r="AF8" s="34"/>
      <c r="AG8" s="34"/>
      <c r="AH8" s="34"/>
      <c r="AI8" s="34"/>
      <c r="AJ8" s="34"/>
      <c r="AK8" s="3"/>
      <c r="AL8" s="35">
        <f>データ!S6</f>
        <v>94295</v>
      </c>
      <c r="AM8" s="35"/>
      <c r="AN8" s="35"/>
      <c r="AO8" s="35"/>
      <c r="AP8" s="35"/>
      <c r="AQ8" s="35"/>
      <c r="AR8" s="35"/>
      <c r="AS8" s="35"/>
      <c r="AT8" s="36">
        <f>データ!T6</f>
        <v>146.97</v>
      </c>
      <c r="AU8" s="36"/>
      <c r="AV8" s="36"/>
      <c r="AW8" s="36"/>
      <c r="AX8" s="36"/>
      <c r="AY8" s="36"/>
      <c r="AZ8" s="36"/>
      <c r="BA8" s="36"/>
      <c r="BB8" s="36">
        <f>データ!U6</f>
        <v>641.59</v>
      </c>
      <c r="BC8" s="36"/>
      <c r="BD8" s="36"/>
      <c r="BE8" s="36"/>
      <c r="BF8" s="36"/>
      <c r="BG8" s="36"/>
      <c r="BH8" s="36"/>
      <c r="BI8" s="36"/>
      <c r="BJ8" s="3"/>
      <c r="BK8" s="3"/>
      <c r="BL8" s="37" t="s">
        <v>16</v>
      </c>
      <c r="BM8" s="38"/>
      <c r="BN8" s="39" t="s">
        <v>22</v>
      </c>
      <c r="BO8" s="39"/>
      <c r="BP8" s="39"/>
      <c r="BQ8" s="39"/>
      <c r="BR8" s="39"/>
      <c r="BS8" s="39"/>
      <c r="BT8" s="39"/>
      <c r="BU8" s="39"/>
      <c r="BV8" s="39"/>
      <c r="BW8" s="39"/>
      <c r="BX8" s="39"/>
      <c r="BY8" s="40"/>
    </row>
    <row r="9" spans="1:78" ht="18.75" customHeight="1" x14ac:dyDescent="0.15">
      <c r="A9" s="2"/>
      <c r="B9" s="29" t="s">
        <v>24</v>
      </c>
      <c r="C9" s="29"/>
      <c r="D9" s="29"/>
      <c r="E9" s="29"/>
      <c r="F9" s="29"/>
      <c r="G9" s="29"/>
      <c r="H9" s="29"/>
      <c r="I9" s="29" t="s">
        <v>25</v>
      </c>
      <c r="J9" s="29"/>
      <c r="K9" s="29"/>
      <c r="L9" s="29"/>
      <c r="M9" s="29"/>
      <c r="N9" s="29"/>
      <c r="O9" s="29"/>
      <c r="P9" s="29" t="s">
        <v>27</v>
      </c>
      <c r="Q9" s="29"/>
      <c r="R9" s="29"/>
      <c r="S9" s="29"/>
      <c r="T9" s="29"/>
      <c r="U9" s="29"/>
      <c r="V9" s="29"/>
      <c r="W9" s="29" t="s">
        <v>28</v>
      </c>
      <c r="X9" s="29"/>
      <c r="Y9" s="29"/>
      <c r="Z9" s="29"/>
      <c r="AA9" s="29"/>
      <c r="AB9" s="29"/>
      <c r="AC9" s="29"/>
      <c r="AD9" s="29" t="s">
        <v>23</v>
      </c>
      <c r="AE9" s="29"/>
      <c r="AF9" s="29"/>
      <c r="AG9" s="29"/>
      <c r="AH9" s="29"/>
      <c r="AI9" s="29"/>
      <c r="AJ9" s="29"/>
      <c r="AK9" s="3"/>
      <c r="AL9" s="29" t="s">
        <v>31</v>
      </c>
      <c r="AM9" s="29"/>
      <c r="AN9" s="29"/>
      <c r="AO9" s="29"/>
      <c r="AP9" s="29"/>
      <c r="AQ9" s="29"/>
      <c r="AR9" s="29"/>
      <c r="AS9" s="29"/>
      <c r="AT9" s="29" t="s">
        <v>32</v>
      </c>
      <c r="AU9" s="29"/>
      <c r="AV9" s="29"/>
      <c r="AW9" s="29"/>
      <c r="AX9" s="29"/>
      <c r="AY9" s="29"/>
      <c r="AZ9" s="29"/>
      <c r="BA9" s="29"/>
      <c r="BB9" s="29" t="s">
        <v>5</v>
      </c>
      <c r="BC9" s="29"/>
      <c r="BD9" s="29"/>
      <c r="BE9" s="29"/>
      <c r="BF9" s="29"/>
      <c r="BG9" s="29"/>
      <c r="BH9" s="29"/>
      <c r="BI9" s="29"/>
      <c r="BJ9" s="3"/>
      <c r="BK9" s="3"/>
      <c r="BL9" s="41" t="s">
        <v>33</v>
      </c>
      <c r="BM9" s="42"/>
      <c r="BN9" s="43" t="s">
        <v>35</v>
      </c>
      <c r="BO9" s="43"/>
      <c r="BP9" s="43"/>
      <c r="BQ9" s="43"/>
      <c r="BR9" s="43"/>
      <c r="BS9" s="43"/>
      <c r="BT9" s="43"/>
      <c r="BU9" s="43"/>
      <c r="BV9" s="43"/>
      <c r="BW9" s="43"/>
      <c r="BX9" s="43"/>
      <c r="BY9" s="44"/>
    </row>
    <row r="10" spans="1:78" ht="18.75" customHeight="1" x14ac:dyDescent="0.15">
      <c r="A10" s="2"/>
      <c r="B10" s="36" t="str">
        <f>データ!N6</f>
        <v>-</v>
      </c>
      <c r="C10" s="36"/>
      <c r="D10" s="36"/>
      <c r="E10" s="36"/>
      <c r="F10" s="36"/>
      <c r="G10" s="36"/>
      <c r="H10" s="36"/>
      <c r="I10" s="36">
        <f>データ!O6</f>
        <v>68.83</v>
      </c>
      <c r="J10" s="36"/>
      <c r="K10" s="36"/>
      <c r="L10" s="36"/>
      <c r="M10" s="36"/>
      <c r="N10" s="36"/>
      <c r="O10" s="36"/>
      <c r="P10" s="36">
        <f>データ!P6</f>
        <v>48.67</v>
      </c>
      <c r="Q10" s="36"/>
      <c r="R10" s="36"/>
      <c r="S10" s="36"/>
      <c r="T10" s="36"/>
      <c r="U10" s="36"/>
      <c r="V10" s="36"/>
      <c r="W10" s="36">
        <f>データ!Q6</f>
        <v>97.19</v>
      </c>
      <c r="X10" s="36"/>
      <c r="Y10" s="36"/>
      <c r="Z10" s="36"/>
      <c r="AA10" s="36"/>
      <c r="AB10" s="36"/>
      <c r="AC10" s="36"/>
      <c r="AD10" s="35">
        <f>データ!R6</f>
        <v>2970</v>
      </c>
      <c r="AE10" s="35"/>
      <c r="AF10" s="35"/>
      <c r="AG10" s="35"/>
      <c r="AH10" s="35"/>
      <c r="AI10" s="35"/>
      <c r="AJ10" s="35"/>
      <c r="AK10" s="2"/>
      <c r="AL10" s="35">
        <f>データ!V6</f>
        <v>45703</v>
      </c>
      <c r="AM10" s="35"/>
      <c r="AN10" s="35"/>
      <c r="AO10" s="35"/>
      <c r="AP10" s="35"/>
      <c r="AQ10" s="35"/>
      <c r="AR10" s="35"/>
      <c r="AS10" s="35"/>
      <c r="AT10" s="36">
        <f>データ!W6</f>
        <v>15.42</v>
      </c>
      <c r="AU10" s="36"/>
      <c r="AV10" s="36"/>
      <c r="AW10" s="36"/>
      <c r="AX10" s="36"/>
      <c r="AY10" s="36"/>
      <c r="AZ10" s="36"/>
      <c r="BA10" s="36"/>
      <c r="BB10" s="36">
        <f>データ!X6</f>
        <v>2963.88</v>
      </c>
      <c r="BC10" s="36"/>
      <c r="BD10" s="36"/>
      <c r="BE10" s="36"/>
      <c r="BF10" s="36"/>
      <c r="BG10" s="36"/>
      <c r="BH10" s="36"/>
      <c r="BI10" s="36"/>
      <c r="BJ10" s="2"/>
      <c r="BK10" s="2"/>
      <c r="BL10" s="45" t="s">
        <v>36</v>
      </c>
      <c r="BM10" s="46"/>
      <c r="BN10" s="47" t="s">
        <v>38</v>
      </c>
      <c r="BO10" s="47"/>
      <c r="BP10" s="47"/>
      <c r="BQ10" s="47"/>
      <c r="BR10" s="47"/>
      <c r="BS10" s="47"/>
      <c r="BT10" s="47"/>
      <c r="BU10" s="47"/>
      <c r="BV10" s="47"/>
      <c r="BW10" s="47"/>
      <c r="BX10" s="47"/>
      <c r="BY10" s="4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39</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30</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59" t="s">
        <v>40</v>
      </c>
      <c r="BM14" s="60"/>
      <c r="BN14" s="60"/>
      <c r="BO14" s="60"/>
      <c r="BP14" s="60"/>
      <c r="BQ14" s="60"/>
      <c r="BR14" s="60"/>
      <c r="BS14" s="60"/>
      <c r="BT14" s="60"/>
      <c r="BU14" s="60"/>
      <c r="BV14" s="60"/>
      <c r="BW14" s="60"/>
      <c r="BX14" s="60"/>
      <c r="BY14" s="60"/>
      <c r="BZ14" s="61"/>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62"/>
      <c r="BM15" s="63"/>
      <c r="BN15" s="63"/>
      <c r="BO15" s="63"/>
      <c r="BP15" s="63"/>
      <c r="BQ15" s="63"/>
      <c r="BR15" s="63"/>
      <c r="BS15" s="63"/>
      <c r="BT15" s="63"/>
      <c r="BU15" s="63"/>
      <c r="BV15" s="63"/>
      <c r="BW15" s="63"/>
      <c r="BX15" s="63"/>
      <c r="BY15" s="63"/>
      <c r="BZ15" s="6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5" t="s">
        <v>112</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9" t="s">
        <v>42</v>
      </c>
      <c r="BM45" s="60"/>
      <c r="BN45" s="60"/>
      <c r="BO45" s="60"/>
      <c r="BP45" s="60"/>
      <c r="BQ45" s="60"/>
      <c r="BR45" s="60"/>
      <c r="BS45" s="60"/>
      <c r="BT45" s="60"/>
      <c r="BU45" s="60"/>
      <c r="BV45" s="60"/>
      <c r="BW45" s="60"/>
      <c r="BX45" s="60"/>
      <c r="BY45" s="60"/>
      <c r="BZ45" s="6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2"/>
      <c r="BM46" s="63"/>
      <c r="BN46" s="63"/>
      <c r="BO46" s="63"/>
      <c r="BP46" s="63"/>
      <c r="BQ46" s="63"/>
      <c r="BR46" s="63"/>
      <c r="BS46" s="63"/>
      <c r="BT46" s="63"/>
      <c r="BU46" s="63"/>
      <c r="BV46" s="63"/>
      <c r="BW46" s="63"/>
      <c r="BX46" s="63"/>
      <c r="BY46" s="63"/>
      <c r="BZ46" s="6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5"/>
      <c r="BM58" s="66"/>
      <c r="BN58" s="66"/>
      <c r="BO58" s="66"/>
      <c r="BP58" s="66"/>
      <c r="BQ58" s="66"/>
      <c r="BR58" s="66"/>
      <c r="BS58" s="66"/>
      <c r="BT58" s="66"/>
      <c r="BU58" s="66"/>
      <c r="BV58" s="66"/>
      <c r="BW58" s="66"/>
      <c r="BX58" s="66"/>
      <c r="BY58" s="66"/>
      <c r="BZ58" s="67"/>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5"/>
      <c r="BM59" s="66"/>
      <c r="BN59" s="66"/>
      <c r="BO59" s="66"/>
      <c r="BP59" s="66"/>
      <c r="BQ59" s="66"/>
      <c r="BR59" s="66"/>
      <c r="BS59" s="66"/>
      <c r="BT59" s="66"/>
      <c r="BU59" s="66"/>
      <c r="BV59" s="66"/>
      <c r="BW59" s="66"/>
      <c r="BX59" s="66"/>
      <c r="BY59" s="66"/>
      <c r="BZ59" s="67"/>
    </row>
    <row r="60" spans="1:78" ht="13.5" customHeight="1" x14ac:dyDescent="0.15">
      <c r="A60" s="2"/>
      <c r="B60" s="56" t="s">
        <v>13</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65"/>
      <c r="BM60" s="66"/>
      <c r="BN60" s="66"/>
      <c r="BO60" s="66"/>
      <c r="BP60" s="66"/>
      <c r="BQ60" s="66"/>
      <c r="BR60" s="66"/>
      <c r="BS60" s="66"/>
      <c r="BT60" s="66"/>
      <c r="BU60" s="66"/>
      <c r="BV60" s="66"/>
      <c r="BW60" s="66"/>
      <c r="BX60" s="66"/>
      <c r="BY60" s="66"/>
      <c r="BZ60" s="67"/>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9" t="s">
        <v>12</v>
      </c>
      <c r="BM64" s="60"/>
      <c r="BN64" s="60"/>
      <c r="BO64" s="60"/>
      <c r="BP64" s="60"/>
      <c r="BQ64" s="60"/>
      <c r="BR64" s="60"/>
      <c r="BS64" s="60"/>
      <c r="BT64" s="60"/>
      <c r="BU64" s="60"/>
      <c r="BV64" s="60"/>
      <c r="BW64" s="60"/>
      <c r="BX64" s="60"/>
      <c r="BY64" s="60"/>
      <c r="BZ64" s="6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2"/>
      <c r="BM65" s="63"/>
      <c r="BN65" s="63"/>
      <c r="BO65" s="63"/>
      <c r="BP65" s="63"/>
      <c r="BQ65" s="63"/>
      <c r="BR65" s="63"/>
      <c r="BS65" s="63"/>
      <c r="BT65" s="63"/>
      <c r="BU65" s="63"/>
      <c r="BV65" s="63"/>
      <c r="BW65" s="63"/>
      <c r="BX65" s="63"/>
      <c r="BY65" s="63"/>
      <c r="BZ65" s="6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5" t="s">
        <v>111</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5"/>
      <c r="BM80" s="66"/>
      <c r="BN80" s="66"/>
      <c r="BO80" s="66"/>
      <c r="BP80" s="66"/>
      <c r="BQ80" s="66"/>
      <c r="BR80" s="66"/>
      <c r="BS80" s="66"/>
      <c r="BT80" s="66"/>
      <c r="BU80" s="66"/>
      <c r="BV80" s="66"/>
      <c r="BW80" s="66"/>
      <c r="BX80" s="66"/>
      <c r="BY80" s="66"/>
      <c r="BZ80" s="67"/>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5"/>
      <c r="BM81" s="66"/>
      <c r="BN81" s="66"/>
      <c r="BO81" s="66"/>
      <c r="BP81" s="66"/>
      <c r="BQ81" s="66"/>
      <c r="BR81" s="66"/>
      <c r="BS81" s="66"/>
      <c r="BT81" s="66"/>
      <c r="BU81" s="66"/>
      <c r="BV81" s="66"/>
      <c r="BW81" s="66"/>
      <c r="BX81" s="66"/>
      <c r="BY81" s="66"/>
      <c r="BZ81" s="67"/>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8"/>
      <c r="BM82" s="69"/>
      <c r="BN82" s="69"/>
      <c r="BO82" s="69"/>
      <c r="BP82" s="69"/>
      <c r="BQ82" s="69"/>
      <c r="BR82" s="69"/>
      <c r="BS82" s="69"/>
      <c r="BT82" s="69"/>
      <c r="BU82" s="69"/>
      <c r="BV82" s="69"/>
      <c r="BW82" s="69"/>
      <c r="BX82" s="69"/>
      <c r="BY82" s="69"/>
      <c r="BZ82" s="70"/>
    </row>
    <row r="83" spans="1:78" x14ac:dyDescent="0.15">
      <c r="C83" s="49" t="s">
        <v>43</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15">
      <c r="B84" s="6" t="s">
        <v>44</v>
      </c>
      <c r="C84" s="6"/>
      <c r="D84" s="6"/>
      <c r="E84" s="6" t="s">
        <v>46</v>
      </c>
      <c r="F84" s="6" t="s">
        <v>47</v>
      </c>
      <c r="G84" s="6" t="s">
        <v>48</v>
      </c>
      <c r="H84" s="6" t="s">
        <v>41</v>
      </c>
      <c r="I84" s="6" t="s">
        <v>11</v>
      </c>
      <c r="J84" s="6" t="s">
        <v>49</v>
      </c>
      <c r="K84" s="6" t="s">
        <v>50</v>
      </c>
      <c r="L84" s="6" t="s">
        <v>4</v>
      </c>
      <c r="M84" s="6" t="s">
        <v>34</v>
      </c>
      <c r="N84" s="6" t="s">
        <v>52</v>
      </c>
      <c r="O84" s="6" t="s">
        <v>54</v>
      </c>
    </row>
    <row r="85" spans="1:78" hidden="1" x14ac:dyDescent="0.15">
      <c r="B85" s="6"/>
      <c r="C85" s="6"/>
      <c r="D85" s="6"/>
      <c r="E85" s="6" t="str">
        <f>データ!AI6</f>
        <v>【105.91】</v>
      </c>
      <c r="F85" s="6" t="str">
        <f>データ!AT6</f>
        <v>【3.03】</v>
      </c>
      <c r="G85" s="6" t="str">
        <f>データ!BE6</f>
        <v>【78.43】</v>
      </c>
      <c r="H85" s="6" t="str">
        <f>データ!BP6</f>
        <v>【630.82】</v>
      </c>
      <c r="I85" s="6" t="str">
        <f>データ!CA6</f>
        <v>【97.81】</v>
      </c>
      <c r="J85" s="6" t="str">
        <f>データ!CL6</f>
        <v>【138.75】</v>
      </c>
      <c r="K85" s="6" t="str">
        <f>データ!CW6</f>
        <v>【58.94】</v>
      </c>
      <c r="L85" s="6" t="str">
        <f>データ!DH6</f>
        <v>【95.91】</v>
      </c>
      <c r="M85" s="6" t="str">
        <f>データ!DS6</f>
        <v>【41.09】</v>
      </c>
      <c r="N85" s="6" t="str">
        <f>データ!ED6</f>
        <v>【8.68】</v>
      </c>
      <c r="O85" s="6" t="str">
        <f>データ!EO6</f>
        <v>【0.22】</v>
      </c>
    </row>
  </sheetData>
  <sheetProtection algorithmName="SHA-512" hashValue="jGE3RS2aM0fcO0qXTiU/FL8x9V+9mAmi+Ie20toqPm9iVR6mu1vseihRUgbUztkdWOgrLyzKJegAtrLXkzBwOg==" saltValue="YHU/w1yIoJd6BG1g4LV2UQ=="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55</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8" x14ac:dyDescent="0.15">
      <c r="A2" s="14" t="s">
        <v>56</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21</v>
      </c>
      <c r="B3" s="16" t="s">
        <v>2</v>
      </c>
      <c r="C3" s="16" t="s">
        <v>58</v>
      </c>
      <c r="D3" s="16" t="s">
        <v>59</v>
      </c>
      <c r="E3" s="16" t="s">
        <v>7</v>
      </c>
      <c r="F3" s="16" t="s">
        <v>6</v>
      </c>
      <c r="G3" s="16" t="s">
        <v>26</v>
      </c>
      <c r="H3" s="73" t="s">
        <v>60</v>
      </c>
      <c r="I3" s="74"/>
      <c r="J3" s="74"/>
      <c r="K3" s="74"/>
      <c r="L3" s="74"/>
      <c r="M3" s="74"/>
      <c r="N3" s="74"/>
      <c r="O3" s="74"/>
      <c r="P3" s="74"/>
      <c r="Q3" s="74"/>
      <c r="R3" s="74"/>
      <c r="S3" s="74"/>
      <c r="T3" s="74"/>
      <c r="U3" s="74"/>
      <c r="V3" s="74"/>
      <c r="W3" s="74"/>
      <c r="X3" s="75"/>
      <c r="Y3" s="71"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13</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61</v>
      </c>
      <c r="B4" s="17"/>
      <c r="C4" s="17"/>
      <c r="D4" s="17"/>
      <c r="E4" s="17"/>
      <c r="F4" s="17"/>
      <c r="G4" s="17"/>
      <c r="H4" s="76"/>
      <c r="I4" s="77"/>
      <c r="J4" s="77"/>
      <c r="K4" s="77"/>
      <c r="L4" s="77"/>
      <c r="M4" s="77"/>
      <c r="N4" s="77"/>
      <c r="O4" s="77"/>
      <c r="P4" s="77"/>
      <c r="Q4" s="77"/>
      <c r="R4" s="77"/>
      <c r="S4" s="77"/>
      <c r="T4" s="77"/>
      <c r="U4" s="77"/>
      <c r="V4" s="77"/>
      <c r="W4" s="77"/>
      <c r="X4" s="78"/>
      <c r="Y4" s="72" t="s">
        <v>51</v>
      </c>
      <c r="Z4" s="72"/>
      <c r="AA4" s="72"/>
      <c r="AB4" s="72"/>
      <c r="AC4" s="72"/>
      <c r="AD4" s="72"/>
      <c r="AE4" s="72"/>
      <c r="AF4" s="72"/>
      <c r="AG4" s="72"/>
      <c r="AH4" s="72"/>
      <c r="AI4" s="72"/>
      <c r="AJ4" s="72" t="s">
        <v>45</v>
      </c>
      <c r="AK4" s="72"/>
      <c r="AL4" s="72"/>
      <c r="AM4" s="72"/>
      <c r="AN4" s="72"/>
      <c r="AO4" s="72"/>
      <c r="AP4" s="72"/>
      <c r="AQ4" s="72"/>
      <c r="AR4" s="72"/>
      <c r="AS4" s="72"/>
      <c r="AT4" s="72"/>
      <c r="AU4" s="72" t="s">
        <v>29</v>
      </c>
      <c r="AV4" s="72"/>
      <c r="AW4" s="72"/>
      <c r="AX4" s="72"/>
      <c r="AY4" s="72"/>
      <c r="AZ4" s="72"/>
      <c r="BA4" s="72"/>
      <c r="BB4" s="72"/>
      <c r="BC4" s="72"/>
      <c r="BD4" s="72"/>
      <c r="BE4" s="72"/>
      <c r="BF4" s="72" t="s">
        <v>63</v>
      </c>
      <c r="BG4" s="72"/>
      <c r="BH4" s="72"/>
      <c r="BI4" s="72"/>
      <c r="BJ4" s="72"/>
      <c r="BK4" s="72"/>
      <c r="BL4" s="72"/>
      <c r="BM4" s="72"/>
      <c r="BN4" s="72"/>
      <c r="BO4" s="72"/>
      <c r="BP4" s="72"/>
      <c r="BQ4" s="72" t="s">
        <v>0</v>
      </c>
      <c r="BR4" s="72"/>
      <c r="BS4" s="72"/>
      <c r="BT4" s="72"/>
      <c r="BU4" s="72"/>
      <c r="BV4" s="72"/>
      <c r="BW4" s="72"/>
      <c r="BX4" s="72"/>
      <c r="BY4" s="72"/>
      <c r="BZ4" s="72"/>
      <c r="CA4" s="72"/>
      <c r="CB4" s="72" t="s">
        <v>62</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37</v>
      </c>
      <c r="DU4" s="72"/>
      <c r="DV4" s="72"/>
      <c r="DW4" s="72"/>
      <c r="DX4" s="72"/>
      <c r="DY4" s="72"/>
      <c r="DZ4" s="72"/>
      <c r="EA4" s="72"/>
      <c r="EB4" s="72"/>
      <c r="EC4" s="72"/>
      <c r="ED4" s="72"/>
      <c r="EE4" s="72" t="s">
        <v>68</v>
      </c>
      <c r="EF4" s="72"/>
      <c r="EG4" s="72"/>
      <c r="EH4" s="72"/>
      <c r="EI4" s="72"/>
      <c r="EJ4" s="72"/>
      <c r="EK4" s="72"/>
      <c r="EL4" s="72"/>
      <c r="EM4" s="72"/>
      <c r="EN4" s="72"/>
      <c r="EO4" s="72"/>
    </row>
    <row r="5" spans="1:148" x14ac:dyDescent="0.15">
      <c r="A5" s="14" t="s">
        <v>69</v>
      </c>
      <c r="B5" s="18"/>
      <c r="C5" s="18"/>
      <c r="D5" s="18"/>
      <c r="E5" s="18"/>
      <c r="F5" s="18"/>
      <c r="G5" s="18"/>
      <c r="H5" s="22" t="s">
        <v>57</v>
      </c>
      <c r="I5" s="22" t="s">
        <v>70</v>
      </c>
      <c r="J5" s="22" t="s">
        <v>71</v>
      </c>
      <c r="K5" s="22" t="s">
        <v>72</v>
      </c>
      <c r="L5" s="22" t="s">
        <v>73</v>
      </c>
      <c r="M5" s="22" t="s">
        <v>8</v>
      </c>
      <c r="N5" s="22" t="s">
        <v>74</v>
      </c>
      <c r="O5" s="22" t="s">
        <v>75</v>
      </c>
      <c r="P5" s="22" t="s">
        <v>76</v>
      </c>
      <c r="Q5" s="22" t="s">
        <v>77</v>
      </c>
      <c r="R5" s="22" t="s">
        <v>78</v>
      </c>
      <c r="S5" s="22" t="s">
        <v>79</v>
      </c>
      <c r="T5" s="22" t="s">
        <v>80</v>
      </c>
      <c r="U5" s="22" t="s">
        <v>64</v>
      </c>
      <c r="V5" s="22" t="s">
        <v>81</v>
      </c>
      <c r="W5" s="22" t="s">
        <v>82</v>
      </c>
      <c r="X5" s="22" t="s">
        <v>83</v>
      </c>
      <c r="Y5" s="22" t="s">
        <v>84</v>
      </c>
      <c r="Z5" s="22" t="s">
        <v>85</v>
      </c>
      <c r="AA5" s="22" t="s">
        <v>86</v>
      </c>
      <c r="AB5" s="22" t="s">
        <v>87</v>
      </c>
      <c r="AC5" s="22" t="s">
        <v>88</v>
      </c>
      <c r="AD5" s="22" t="s">
        <v>90</v>
      </c>
      <c r="AE5" s="22" t="s">
        <v>91</v>
      </c>
      <c r="AF5" s="22" t="s">
        <v>92</v>
      </c>
      <c r="AG5" s="22" t="s">
        <v>93</v>
      </c>
      <c r="AH5" s="22" t="s">
        <v>94</v>
      </c>
      <c r="AI5" s="22" t="s">
        <v>44</v>
      </c>
      <c r="AJ5" s="22" t="s">
        <v>84</v>
      </c>
      <c r="AK5" s="22" t="s">
        <v>85</v>
      </c>
      <c r="AL5" s="22" t="s">
        <v>86</v>
      </c>
      <c r="AM5" s="22" t="s">
        <v>87</v>
      </c>
      <c r="AN5" s="22" t="s">
        <v>88</v>
      </c>
      <c r="AO5" s="22" t="s">
        <v>90</v>
      </c>
      <c r="AP5" s="22" t="s">
        <v>91</v>
      </c>
      <c r="AQ5" s="22" t="s">
        <v>92</v>
      </c>
      <c r="AR5" s="22" t="s">
        <v>93</v>
      </c>
      <c r="AS5" s="22" t="s">
        <v>94</v>
      </c>
      <c r="AT5" s="22" t="s">
        <v>89</v>
      </c>
      <c r="AU5" s="22" t="s">
        <v>84</v>
      </c>
      <c r="AV5" s="22" t="s">
        <v>85</v>
      </c>
      <c r="AW5" s="22" t="s">
        <v>86</v>
      </c>
      <c r="AX5" s="22" t="s">
        <v>87</v>
      </c>
      <c r="AY5" s="22" t="s">
        <v>88</v>
      </c>
      <c r="AZ5" s="22" t="s">
        <v>90</v>
      </c>
      <c r="BA5" s="22" t="s">
        <v>91</v>
      </c>
      <c r="BB5" s="22" t="s">
        <v>92</v>
      </c>
      <c r="BC5" s="22" t="s">
        <v>93</v>
      </c>
      <c r="BD5" s="22" t="s">
        <v>94</v>
      </c>
      <c r="BE5" s="22" t="s">
        <v>89</v>
      </c>
      <c r="BF5" s="22" t="s">
        <v>84</v>
      </c>
      <c r="BG5" s="22" t="s">
        <v>85</v>
      </c>
      <c r="BH5" s="22" t="s">
        <v>86</v>
      </c>
      <c r="BI5" s="22" t="s">
        <v>87</v>
      </c>
      <c r="BJ5" s="22" t="s">
        <v>88</v>
      </c>
      <c r="BK5" s="22" t="s">
        <v>90</v>
      </c>
      <c r="BL5" s="22" t="s">
        <v>91</v>
      </c>
      <c r="BM5" s="22" t="s">
        <v>92</v>
      </c>
      <c r="BN5" s="22" t="s">
        <v>93</v>
      </c>
      <c r="BO5" s="22" t="s">
        <v>94</v>
      </c>
      <c r="BP5" s="22" t="s">
        <v>89</v>
      </c>
      <c r="BQ5" s="22" t="s">
        <v>84</v>
      </c>
      <c r="BR5" s="22" t="s">
        <v>85</v>
      </c>
      <c r="BS5" s="22" t="s">
        <v>86</v>
      </c>
      <c r="BT5" s="22" t="s">
        <v>87</v>
      </c>
      <c r="BU5" s="22" t="s">
        <v>88</v>
      </c>
      <c r="BV5" s="22" t="s">
        <v>90</v>
      </c>
      <c r="BW5" s="22" t="s">
        <v>91</v>
      </c>
      <c r="BX5" s="22" t="s">
        <v>92</v>
      </c>
      <c r="BY5" s="22" t="s">
        <v>93</v>
      </c>
      <c r="BZ5" s="22" t="s">
        <v>94</v>
      </c>
      <c r="CA5" s="22" t="s">
        <v>89</v>
      </c>
      <c r="CB5" s="22" t="s">
        <v>84</v>
      </c>
      <c r="CC5" s="22" t="s">
        <v>85</v>
      </c>
      <c r="CD5" s="22" t="s">
        <v>86</v>
      </c>
      <c r="CE5" s="22" t="s">
        <v>87</v>
      </c>
      <c r="CF5" s="22" t="s">
        <v>88</v>
      </c>
      <c r="CG5" s="22" t="s">
        <v>90</v>
      </c>
      <c r="CH5" s="22" t="s">
        <v>91</v>
      </c>
      <c r="CI5" s="22" t="s">
        <v>92</v>
      </c>
      <c r="CJ5" s="22" t="s">
        <v>93</v>
      </c>
      <c r="CK5" s="22" t="s">
        <v>94</v>
      </c>
      <c r="CL5" s="22" t="s">
        <v>89</v>
      </c>
      <c r="CM5" s="22" t="s">
        <v>84</v>
      </c>
      <c r="CN5" s="22" t="s">
        <v>85</v>
      </c>
      <c r="CO5" s="22" t="s">
        <v>86</v>
      </c>
      <c r="CP5" s="22" t="s">
        <v>87</v>
      </c>
      <c r="CQ5" s="22" t="s">
        <v>88</v>
      </c>
      <c r="CR5" s="22" t="s">
        <v>90</v>
      </c>
      <c r="CS5" s="22" t="s">
        <v>91</v>
      </c>
      <c r="CT5" s="22" t="s">
        <v>92</v>
      </c>
      <c r="CU5" s="22" t="s">
        <v>93</v>
      </c>
      <c r="CV5" s="22" t="s">
        <v>94</v>
      </c>
      <c r="CW5" s="22" t="s">
        <v>89</v>
      </c>
      <c r="CX5" s="22" t="s">
        <v>84</v>
      </c>
      <c r="CY5" s="22" t="s">
        <v>85</v>
      </c>
      <c r="CZ5" s="22" t="s">
        <v>86</v>
      </c>
      <c r="DA5" s="22" t="s">
        <v>87</v>
      </c>
      <c r="DB5" s="22" t="s">
        <v>88</v>
      </c>
      <c r="DC5" s="22" t="s">
        <v>90</v>
      </c>
      <c r="DD5" s="22" t="s">
        <v>91</v>
      </c>
      <c r="DE5" s="22" t="s">
        <v>92</v>
      </c>
      <c r="DF5" s="22" t="s">
        <v>93</v>
      </c>
      <c r="DG5" s="22" t="s">
        <v>94</v>
      </c>
      <c r="DH5" s="22" t="s">
        <v>89</v>
      </c>
      <c r="DI5" s="22" t="s">
        <v>84</v>
      </c>
      <c r="DJ5" s="22" t="s">
        <v>85</v>
      </c>
      <c r="DK5" s="22" t="s">
        <v>86</v>
      </c>
      <c r="DL5" s="22" t="s">
        <v>87</v>
      </c>
      <c r="DM5" s="22" t="s">
        <v>88</v>
      </c>
      <c r="DN5" s="22" t="s">
        <v>90</v>
      </c>
      <c r="DO5" s="22" t="s">
        <v>91</v>
      </c>
      <c r="DP5" s="22" t="s">
        <v>92</v>
      </c>
      <c r="DQ5" s="22" t="s">
        <v>93</v>
      </c>
      <c r="DR5" s="22" t="s">
        <v>94</v>
      </c>
      <c r="DS5" s="22" t="s">
        <v>89</v>
      </c>
      <c r="DT5" s="22" t="s">
        <v>84</v>
      </c>
      <c r="DU5" s="22" t="s">
        <v>85</v>
      </c>
      <c r="DV5" s="22" t="s">
        <v>86</v>
      </c>
      <c r="DW5" s="22" t="s">
        <v>87</v>
      </c>
      <c r="DX5" s="22" t="s">
        <v>88</v>
      </c>
      <c r="DY5" s="22" t="s">
        <v>90</v>
      </c>
      <c r="DZ5" s="22" t="s">
        <v>91</v>
      </c>
      <c r="EA5" s="22" t="s">
        <v>92</v>
      </c>
      <c r="EB5" s="22" t="s">
        <v>93</v>
      </c>
      <c r="EC5" s="22" t="s">
        <v>94</v>
      </c>
      <c r="ED5" s="22" t="s">
        <v>89</v>
      </c>
      <c r="EE5" s="22" t="s">
        <v>84</v>
      </c>
      <c r="EF5" s="22" t="s">
        <v>85</v>
      </c>
      <c r="EG5" s="22" t="s">
        <v>86</v>
      </c>
      <c r="EH5" s="22" t="s">
        <v>87</v>
      </c>
      <c r="EI5" s="22" t="s">
        <v>88</v>
      </c>
      <c r="EJ5" s="22" t="s">
        <v>90</v>
      </c>
      <c r="EK5" s="22" t="s">
        <v>91</v>
      </c>
      <c r="EL5" s="22" t="s">
        <v>92</v>
      </c>
      <c r="EM5" s="22" t="s">
        <v>93</v>
      </c>
      <c r="EN5" s="22" t="s">
        <v>94</v>
      </c>
      <c r="EO5" s="22" t="s">
        <v>89</v>
      </c>
    </row>
    <row r="6" spans="1:148" s="13" customFormat="1" x14ac:dyDescent="0.15">
      <c r="A6" s="14" t="s">
        <v>95</v>
      </c>
      <c r="B6" s="19">
        <f t="shared" ref="B6:X6" si="1">B7</f>
        <v>2023</v>
      </c>
      <c r="C6" s="19">
        <f t="shared" si="1"/>
        <v>82325</v>
      </c>
      <c r="D6" s="19">
        <f t="shared" si="1"/>
        <v>46</v>
      </c>
      <c r="E6" s="19">
        <f t="shared" si="1"/>
        <v>17</v>
      </c>
      <c r="F6" s="19">
        <f t="shared" si="1"/>
        <v>1</v>
      </c>
      <c r="G6" s="19">
        <f t="shared" si="1"/>
        <v>0</v>
      </c>
      <c r="H6" s="19" t="str">
        <f t="shared" si="1"/>
        <v>茨城県　神栖市</v>
      </c>
      <c r="I6" s="19" t="str">
        <f t="shared" si="1"/>
        <v>法適用</v>
      </c>
      <c r="J6" s="19" t="str">
        <f t="shared" si="1"/>
        <v>下水道事業</v>
      </c>
      <c r="K6" s="19" t="str">
        <f t="shared" si="1"/>
        <v>公共下水道</v>
      </c>
      <c r="L6" s="19" t="str">
        <f t="shared" si="1"/>
        <v>Bd1</v>
      </c>
      <c r="M6" s="19" t="str">
        <f t="shared" si="1"/>
        <v>非設置</v>
      </c>
      <c r="N6" s="23" t="str">
        <f t="shared" si="1"/>
        <v>-</v>
      </c>
      <c r="O6" s="23">
        <f t="shared" si="1"/>
        <v>68.83</v>
      </c>
      <c r="P6" s="23">
        <f t="shared" si="1"/>
        <v>48.67</v>
      </c>
      <c r="Q6" s="23">
        <f t="shared" si="1"/>
        <v>97.19</v>
      </c>
      <c r="R6" s="23">
        <f t="shared" si="1"/>
        <v>2970</v>
      </c>
      <c r="S6" s="23">
        <f t="shared" si="1"/>
        <v>94295</v>
      </c>
      <c r="T6" s="23">
        <f t="shared" si="1"/>
        <v>146.97</v>
      </c>
      <c r="U6" s="23">
        <f t="shared" si="1"/>
        <v>641.59</v>
      </c>
      <c r="V6" s="23">
        <f t="shared" si="1"/>
        <v>45703</v>
      </c>
      <c r="W6" s="23">
        <f t="shared" si="1"/>
        <v>15.42</v>
      </c>
      <c r="X6" s="23">
        <f t="shared" si="1"/>
        <v>2963.88</v>
      </c>
      <c r="Y6" s="27" t="str">
        <f t="shared" ref="Y6:AH6" si="2">IF(Y7="",NA(),Y7)</f>
        <v>-</v>
      </c>
      <c r="Z6" s="27">
        <f t="shared" si="2"/>
        <v>103.67</v>
      </c>
      <c r="AA6" s="27">
        <f t="shared" si="2"/>
        <v>104.86</v>
      </c>
      <c r="AB6" s="27">
        <f t="shared" si="2"/>
        <v>107.37</v>
      </c>
      <c r="AC6" s="27">
        <f t="shared" si="2"/>
        <v>109.48</v>
      </c>
      <c r="AD6" s="27" t="str">
        <f t="shared" si="2"/>
        <v>-</v>
      </c>
      <c r="AE6" s="27">
        <f t="shared" si="2"/>
        <v>107.85</v>
      </c>
      <c r="AF6" s="27">
        <f t="shared" si="2"/>
        <v>108.04</v>
      </c>
      <c r="AG6" s="27">
        <f t="shared" si="2"/>
        <v>107.49</v>
      </c>
      <c r="AH6" s="27">
        <f t="shared" si="2"/>
        <v>107.64</v>
      </c>
      <c r="AI6" s="23" t="str">
        <f>IF(AI7="","",IF(AI7="-","【-】","【"&amp;SUBSTITUTE(TEXT(AI7,"#,##0.00"),"-","△")&amp;"】"))</f>
        <v>【105.91】</v>
      </c>
      <c r="AJ6" s="27" t="str">
        <f t="shared" ref="AJ6:AS6" si="3">IF(AJ7="",NA(),AJ7)</f>
        <v>-</v>
      </c>
      <c r="AK6" s="23">
        <f t="shared" si="3"/>
        <v>0</v>
      </c>
      <c r="AL6" s="23">
        <f t="shared" si="3"/>
        <v>0</v>
      </c>
      <c r="AM6" s="23">
        <f t="shared" si="3"/>
        <v>0</v>
      </c>
      <c r="AN6" s="23">
        <f t="shared" si="3"/>
        <v>0</v>
      </c>
      <c r="AO6" s="27" t="str">
        <f t="shared" si="3"/>
        <v>-</v>
      </c>
      <c r="AP6" s="27">
        <f t="shared" si="3"/>
        <v>4.72</v>
      </c>
      <c r="AQ6" s="27">
        <f t="shared" si="3"/>
        <v>4.49</v>
      </c>
      <c r="AR6" s="27">
        <f t="shared" si="3"/>
        <v>5.41</v>
      </c>
      <c r="AS6" s="27">
        <f t="shared" si="3"/>
        <v>5.61</v>
      </c>
      <c r="AT6" s="23" t="str">
        <f>IF(AT7="","",IF(AT7="-","【-】","【"&amp;SUBSTITUTE(TEXT(AT7,"#,##0.00"),"-","△")&amp;"】"))</f>
        <v>【3.03】</v>
      </c>
      <c r="AU6" s="27" t="str">
        <f t="shared" ref="AU6:BD6" si="4">IF(AU7="",NA(),AU7)</f>
        <v>-</v>
      </c>
      <c r="AV6" s="27">
        <f t="shared" si="4"/>
        <v>199.33</v>
      </c>
      <c r="AW6" s="27">
        <f t="shared" si="4"/>
        <v>194.56</v>
      </c>
      <c r="AX6" s="27">
        <f t="shared" si="4"/>
        <v>251.9</v>
      </c>
      <c r="AY6" s="27">
        <f t="shared" si="4"/>
        <v>243.28</v>
      </c>
      <c r="AZ6" s="27" t="str">
        <f t="shared" si="4"/>
        <v>-</v>
      </c>
      <c r="BA6" s="27">
        <f t="shared" si="4"/>
        <v>67.930000000000007</v>
      </c>
      <c r="BB6" s="27">
        <f t="shared" si="4"/>
        <v>68.53</v>
      </c>
      <c r="BC6" s="27">
        <f t="shared" si="4"/>
        <v>69.180000000000007</v>
      </c>
      <c r="BD6" s="27">
        <f t="shared" si="4"/>
        <v>76.319999999999993</v>
      </c>
      <c r="BE6" s="23" t="str">
        <f>IF(BE7="","",IF(BE7="-","【-】","【"&amp;SUBSTITUTE(TEXT(BE7,"#,##0.00"),"-","△")&amp;"】"))</f>
        <v>【78.43】</v>
      </c>
      <c r="BF6" s="27" t="str">
        <f t="shared" ref="BF6:BO6" si="5">IF(BF7="",NA(),BF7)</f>
        <v>-</v>
      </c>
      <c r="BG6" s="23">
        <f t="shared" si="5"/>
        <v>0</v>
      </c>
      <c r="BH6" s="27">
        <f t="shared" si="5"/>
        <v>461.14</v>
      </c>
      <c r="BI6" s="27">
        <f t="shared" si="5"/>
        <v>481.05</v>
      </c>
      <c r="BJ6" s="27">
        <f t="shared" si="5"/>
        <v>499.85</v>
      </c>
      <c r="BK6" s="27" t="str">
        <f t="shared" si="5"/>
        <v>-</v>
      </c>
      <c r="BL6" s="27">
        <f t="shared" si="5"/>
        <v>857.88</v>
      </c>
      <c r="BM6" s="27">
        <f t="shared" si="5"/>
        <v>825.1</v>
      </c>
      <c r="BN6" s="27">
        <f t="shared" si="5"/>
        <v>789.87</v>
      </c>
      <c r="BO6" s="27">
        <f t="shared" si="5"/>
        <v>749.43</v>
      </c>
      <c r="BP6" s="23" t="str">
        <f>IF(BP7="","",IF(BP7="-","【-】","【"&amp;SUBSTITUTE(TEXT(BP7,"#,##0.00"),"-","△")&amp;"】"))</f>
        <v>【630.82】</v>
      </c>
      <c r="BQ6" s="27" t="str">
        <f t="shared" ref="BQ6:BZ6" si="6">IF(BQ7="",NA(),BQ7)</f>
        <v>-</v>
      </c>
      <c r="BR6" s="27">
        <f t="shared" si="6"/>
        <v>100</v>
      </c>
      <c r="BS6" s="27">
        <f t="shared" si="6"/>
        <v>100</v>
      </c>
      <c r="BT6" s="27">
        <f t="shared" si="6"/>
        <v>100</v>
      </c>
      <c r="BU6" s="27">
        <f t="shared" si="6"/>
        <v>98.56</v>
      </c>
      <c r="BV6" s="27" t="str">
        <f t="shared" si="6"/>
        <v>-</v>
      </c>
      <c r="BW6" s="27">
        <f t="shared" si="6"/>
        <v>94.97</v>
      </c>
      <c r="BX6" s="27">
        <f t="shared" si="6"/>
        <v>97.07</v>
      </c>
      <c r="BY6" s="27">
        <f t="shared" si="6"/>
        <v>98.06</v>
      </c>
      <c r="BZ6" s="27">
        <f t="shared" si="6"/>
        <v>98.46</v>
      </c>
      <c r="CA6" s="23" t="str">
        <f>IF(CA7="","",IF(CA7="-","【-】","【"&amp;SUBSTITUTE(TEXT(CA7,"#,##0.00"),"-","△")&amp;"】"))</f>
        <v>【97.81】</v>
      </c>
      <c r="CB6" s="27" t="str">
        <f t="shared" ref="CB6:CK6" si="7">IF(CB7="",NA(),CB7)</f>
        <v>-</v>
      </c>
      <c r="CC6" s="27">
        <f t="shared" si="7"/>
        <v>156.86000000000001</v>
      </c>
      <c r="CD6" s="27">
        <f t="shared" si="7"/>
        <v>156.82</v>
      </c>
      <c r="CE6" s="27">
        <f t="shared" si="7"/>
        <v>157.55000000000001</v>
      </c>
      <c r="CF6" s="27">
        <f t="shared" si="7"/>
        <v>160.13</v>
      </c>
      <c r="CG6" s="27" t="str">
        <f t="shared" si="7"/>
        <v>-</v>
      </c>
      <c r="CH6" s="27">
        <f t="shared" si="7"/>
        <v>159.49</v>
      </c>
      <c r="CI6" s="27">
        <f t="shared" si="7"/>
        <v>157.81</v>
      </c>
      <c r="CJ6" s="27">
        <f t="shared" si="7"/>
        <v>157.37</v>
      </c>
      <c r="CK6" s="27">
        <f t="shared" si="7"/>
        <v>157.44999999999999</v>
      </c>
      <c r="CL6" s="23" t="str">
        <f>IF(CL7="","",IF(CL7="-","【-】","【"&amp;SUBSTITUTE(TEXT(CL7,"#,##0.00"),"-","△")&amp;"】"))</f>
        <v>【138.75】</v>
      </c>
      <c r="CM6" s="27" t="str">
        <f t="shared" ref="CM6:CV6" si="8">IF(CM7="",NA(),CM7)</f>
        <v>-</v>
      </c>
      <c r="CN6" s="27" t="str">
        <f t="shared" si="8"/>
        <v>-</v>
      </c>
      <c r="CO6" s="27" t="str">
        <f t="shared" si="8"/>
        <v>-</v>
      </c>
      <c r="CP6" s="27" t="str">
        <f t="shared" si="8"/>
        <v>-</v>
      </c>
      <c r="CQ6" s="27" t="str">
        <f t="shared" si="8"/>
        <v>-</v>
      </c>
      <c r="CR6" s="27" t="str">
        <f t="shared" si="8"/>
        <v>-</v>
      </c>
      <c r="CS6" s="27">
        <f t="shared" si="8"/>
        <v>65.28</v>
      </c>
      <c r="CT6" s="27">
        <f t="shared" si="8"/>
        <v>64.92</v>
      </c>
      <c r="CU6" s="27">
        <f t="shared" si="8"/>
        <v>64.14</v>
      </c>
      <c r="CV6" s="27">
        <f t="shared" si="8"/>
        <v>63.71</v>
      </c>
      <c r="CW6" s="23" t="str">
        <f>IF(CW7="","",IF(CW7="-","【-】","【"&amp;SUBSTITUTE(TEXT(CW7,"#,##0.00"),"-","△")&amp;"】"))</f>
        <v>【58.94】</v>
      </c>
      <c r="CX6" s="27" t="str">
        <f t="shared" ref="CX6:DG6" si="9">IF(CX7="",NA(),CX7)</f>
        <v>-</v>
      </c>
      <c r="CY6" s="27">
        <f t="shared" si="9"/>
        <v>94.06</v>
      </c>
      <c r="CZ6" s="27">
        <f t="shared" si="9"/>
        <v>94.04</v>
      </c>
      <c r="DA6" s="27">
        <f t="shared" si="9"/>
        <v>83.11</v>
      </c>
      <c r="DB6" s="27">
        <f t="shared" si="9"/>
        <v>83.71</v>
      </c>
      <c r="DC6" s="27" t="str">
        <f t="shared" si="9"/>
        <v>-</v>
      </c>
      <c r="DD6" s="27">
        <f t="shared" si="9"/>
        <v>92.72</v>
      </c>
      <c r="DE6" s="27">
        <f t="shared" si="9"/>
        <v>92.88</v>
      </c>
      <c r="DF6" s="27">
        <f t="shared" si="9"/>
        <v>92.9</v>
      </c>
      <c r="DG6" s="27">
        <f t="shared" si="9"/>
        <v>92.89</v>
      </c>
      <c r="DH6" s="23" t="str">
        <f>IF(DH7="","",IF(DH7="-","【-】","【"&amp;SUBSTITUTE(TEXT(DH7,"#,##0.00"),"-","△")&amp;"】"))</f>
        <v>【95.91】</v>
      </c>
      <c r="DI6" s="27" t="str">
        <f t="shared" ref="DI6:DR6" si="10">IF(DI7="",NA(),DI7)</f>
        <v>-</v>
      </c>
      <c r="DJ6" s="27">
        <f t="shared" si="10"/>
        <v>3.25</v>
      </c>
      <c r="DK6" s="27">
        <f t="shared" si="10"/>
        <v>5.93</v>
      </c>
      <c r="DL6" s="27">
        <f t="shared" si="10"/>
        <v>8.77</v>
      </c>
      <c r="DM6" s="27">
        <f t="shared" si="10"/>
        <v>11.36</v>
      </c>
      <c r="DN6" s="27" t="str">
        <f t="shared" si="10"/>
        <v>-</v>
      </c>
      <c r="DO6" s="27">
        <f t="shared" si="10"/>
        <v>23.79</v>
      </c>
      <c r="DP6" s="27">
        <f t="shared" si="10"/>
        <v>25.66</v>
      </c>
      <c r="DQ6" s="27">
        <f t="shared" si="10"/>
        <v>27.46</v>
      </c>
      <c r="DR6" s="27">
        <f t="shared" si="10"/>
        <v>29.93</v>
      </c>
      <c r="DS6" s="23" t="str">
        <f>IF(DS7="","",IF(DS7="-","【-】","【"&amp;SUBSTITUTE(TEXT(DS7,"#,##0.00"),"-","△")&amp;"】"))</f>
        <v>【41.09】</v>
      </c>
      <c r="DT6" s="27" t="str">
        <f t="shared" ref="DT6:EC6" si="11">IF(DT7="",NA(),DT7)</f>
        <v>-</v>
      </c>
      <c r="DU6" s="23">
        <f t="shared" si="11"/>
        <v>0</v>
      </c>
      <c r="DV6" s="23">
        <f t="shared" si="11"/>
        <v>0</v>
      </c>
      <c r="DW6" s="23">
        <f t="shared" si="11"/>
        <v>0</v>
      </c>
      <c r="DX6" s="23">
        <f t="shared" si="11"/>
        <v>0</v>
      </c>
      <c r="DY6" s="27" t="str">
        <f t="shared" si="11"/>
        <v>-</v>
      </c>
      <c r="DZ6" s="27">
        <f t="shared" si="11"/>
        <v>1.22</v>
      </c>
      <c r="EA6" s="27">
        <f t="shared" si="11"/>
        <v>1.61</v>
      </c>
      <c r="EB6" s="27">
        <f t="shared" si="11"/>
        <v>2.08</v>
      </c>
      <c r="EC6" s="27">
        <f t="shared" si="11"/>
        <v>2.74</v>
      </c>
      <c r="ED6" s="23" t="str">
        <f>IF(ED7="","",IF(ED7="-","【-】","【"&amp;SUBSTITUTE(TEXT(ED7,"#,##0.00"),"-","△")&amp;"】"))</f>
        <v>【8.68】</v>
      </c>
      <c r="EE6" s="27" t="str">
        <f t="shared" ref="EE6:EN6" si="12">IF(EE7="",NA(),EE7)</f>
        <v>-</v>
      </c>
      <c r="EF6" s="27">
        <f t="shared" si="12"/>
        <v>0.19</v>
      </c>
      <c r="EG6" s="27">
        <f t="shared" si="12"/>
        <v>0.33</v>
      </c>
      <c r="EH6" s="27">
        <f t="shared" si="12"/>
        <v>0.25</v>
      </c>
      <c r="EI6" s="27">
        <f t="shared" si="12"/>
        <v>0.14000000000000001</v>
      </c>
      <c r="EJ6" s="27" t="str">
        <f t="shared" si="12"/>
        <v>-</v>
      </c>
      <c r="EK6" s="27">
        <f t="shared" si="12"/>
        <v>0.09</v>
      </c>
      <c r="EL6" s="27">
        <f t="shared" si="12"/>
        <v>0.17</v>
      </c>
      <c r="EM6" s="27">
        <f t="shared" si="12"/>
        <v>0.13</v>
      </c>
      <c r="EN6" s="27">
        <f t="shared" si="12"/>
        <v>0.06</v>
      </c>
      <c r="EO6" s="23" t="str">
        <f>IF(EO7="","",IF(EO7="-","【-】","【"&amp;SUBSTITUTE(TEXT(EO7,"#,##0.00"),"-","△")&amp;"】"))</f>
        <v>【0.22】</v>
      </c>
    </row>
    <row r="7" spans="1:148" s="13" customFormat="1" x14ac:dyDescent="0.15">
      <c r="A7" s="14"/>
      <c r="B7" s="20">
        <v>2023</v>
      </c>
      <c r="C7" s="20">
        <v>82325</v>
      </c>
      <c r="D7" s="20">
        <v>46</v>
      </c>
      <c r="E7" s="20">
        <v>17</v>
      </c>
      <c r="F7" s="20">
        <v>1</v>
      </c>
      <c r="G7" s="20">
        <v>0</v>
      </c>
      <c r="H7" s="20" t="s">
        <v>15</v>
      </c>
      <c r="I7" s="20" t="s">
        <v>96</v>
      </c>
      <c r="J7" s="20" t="s">
        <v>97</v>
      </c>
      <c r="K7" s="20" t="s">
        <v>98</v>
      </c>
      <c r="L7" s="20" t="s">
        <v>99</v>
      </c>
      <c r="M7" s="20" t="s">
        <v>100</v>
      </c>
      <c r="N7" s="24" t="s">
        <v>101</v>
      </c>
      <c r="O7" s="24">
        <v>68.83</v>
      </c>
      <c r="P7" s="24">
        <v>48.67</v>
      </c>
      <c r="Q7" s="24">
        <v>97.19</v>
      </c>
      <c r="R7" s="24">
        <v>2970</v>
      </c>
      <c r="S7" s="24">
        <v>94295</v>
      </c>
      <c r="T7" s="24">
        <v>146.97</v>
      </c>
      <c r="U7" s="24">
        <v>641.59</v>
      </c>
      <c r="V7" s="24">
        <v>45703</v>
      </c>
      <c r="W7" s="24">
        <v>15.42</v>
      </c>
      <c r="X7" s="24">
        <v>2963.88</v>
      </c>
      <c r="Y7" s="24" t="s">
        <v>101</v>
      </c>
      <c r="Z7" s="24">
        <v>103.67</v>
      </c>
      <c r="AA7" s="24">
        <v>104.86</v>
      </c>
      <c r="AB7" s="24">
        <v>107.37</v>
      </c>
      <c r="AC7" s="24">
        <v>109.48</v>
      </c>
      <c r="AD7" s="24" t="s">
        <v>101</v>
      </c>
      <c r="AE7" s="24">
        <v>107.85</v>
      </c>
      <c r="AF7" s="24">
        <v>108.04</v>
      </c>
      <c r="AG7" s="24">
        <v>107.49</v>
      </c>
      <c r="AH7" s="24">
        <v>107.64</v>
      </c>
      <c r="AI7" s="24">
        <v>105.91</v>
      </c>
      <c r="AJ7" s="24" t="s">
        <v>101</v>
      </c>
      <c r="AK7" s="24">
        <v>0</v>
      </c>
      <c r="AL7" s="24">
        <v>0</v>
      </c>
      <c r="AM7" s="24">
        <v>0</v>
      </c>
      <c r="AN7" s="24">
        <v>0</v>
      </c>
      <c r="AO7" s="24" t="s">
        <v>101</v>
      </c>
      <c r="AP7" s="24">
        <v>4.72</v>
      </c>
      <c r="AQ7" s="24">
        <v>4.49</v>
      </c>
      <c r="AR7" s="24">
        <v>5.41</v>
      </c>
      <c r="AS7" s="24">
        <v>5.61</v>
      </c>
      <c r="AT7" s="24">
        <v>3.03</v>
      </c>
      <c r="AU7" s="24" t="s">
        <v>101</v>
      </c>
      <c r="AV7" s="24">
        <v>199.33</v>
      </c>
      <c r="AW7" s="24">
        <v>194.56</v>
      </c>
      <c r="AX7" s="24">
        <v>251.9</v>
      </c>
      <c r="AY7" s="24">
        <v>243.28</v>
      </c>
      <c r="AZ7" s="24" t="s">
        <v>101</v>
      </c>
      <c r="BA7" s="24">
        <v>67.930000000000007</v>
      </c>
      <c r="BB7" s="24">
        <v>68.53</v>
      </c>
      <c r="BC7" s="24">
        <v>69.180000000000007</v>
      </c>
      <c r="BD7" s="24">
        <v>76.319999999999993</v>
      </c>
      <c r="BE7" s="24">
        <v>78.430000000000007</v>
      </c>
      <c r="BF7" s="24" t="s">
        <v>101</v>
      </c>
      <c r="BG7" s="24">
        <v>0</v>
      </c>
      <c r="BH7" s="24">
        <v>461.14</v>
      </c>
      <c r="BI7" s="24">
        <v>481.05</v>
      </c>
      <c r="BJ7" s="24">
        <v>499.85</v>
      </c>
      <c r="BK7" s="24" t="s">
        <v>101</v>
      </c>
      <c r="BL7" s="24">
        <v>857.88</v>
      </c>
      <c r="BM7" s="24">
        <v>825.1</v>
      </c>
      <c r="BN7" s="24">
        <v>789.87</v>
      </c>
      <c r="BO7" s="24">
        <v>749.43</v>
      </c>
      <c r="BP7" s="24">
        <v>630.82000000000005</v>
      </c>
      <c r="BQ7" s="24" t="s">
        <v>101</v>
      </c>
      <c r="BR7" s="24">
        <v>100</v>
      </c>
      <c r="BS7" s="24">
        <v>100</v>
      </c>
      <c r="BT7" s="24">
        <v>100</v>
      </c>
      <c r="BU7" s="24">
        <v>98.56</v>
      </c>
      <c r="BV7" s="24" t="s">
        <v>101</v>
      </c>
      <c r="BW7" s="24">
        <v>94.97</v>
      </c>
      <c r="BX7" s="24">
        <v>97.07</v>
      </c>
      <c r="BY7" s="24">
        <v>98.06</v>
      </c>
      <c r="BZ7" s="24">
        <v>98.46</v>
      </c>
      <c r="CA7" s="24">
        <v>97.81</v>
      </c>
      <c r="CB7" s="24" t="s">
        <v>101</v>
      </c>
      <c r="CC7" s="24">
        <v>156.86000000000001</v>
      </c>
      <c r="CD7" s="24">
        <v>156.82</v>
      </c>
      <c r="CE7" s="24">
        <v>157.55000000000001</v>
      </c>
      <c r="CF7" s="24">
        <v>160.13</v>
      </c>
      <c r="CG7" s="24" t="s">
        <v>101</v>
      </c>
      <c r="CH7" s="24">
        <v>159.49</v>
      </c>
      <c r="CI7" s="24">
        <v>157.81</v>
      </c>
      <c r="CJ7" s="24">
        <v>157.37</v>
      </c>
      <c r="CK7" s="24">
        <v>157.44999999999999</v>
      </c>
      <c r="CL7" s="24">
        <v>138.75</v>
      </c>
      <c r="CM7" s="24" t="s">
        <v>101</v>
      </c>
      <c r="CN7" s="24" t="s">
        <v>101</v>
      </c>
      <c r="CO7" s="24" t="s">
        <v>101</v>
      </c>
      <c r="CP7" s="24" t="s">
        <v>101</v>
      </c>
      <c r="CQ7" s="24" t="s">
        <v>101</v>
      </c>
      <c r="CR7" s="24" t="s">
        <v>101</v>
      </c>
      <c r="CS7" s="24">
        <v>65.28</v>
      </c>
      <c r="CT7" s="24">
        <v>64.92</v>
      </c>
      <c r="CU7" s="24">
        <v>64.14</v>
      </c>
      <c r="CV7" s="24">
        <v>63.71</v>
      </c>
      <c r="CW7" s="24">
        <v>58.94</v>
      </c>
      <c r="CX7" s="24" t="s">
        <v>101</v>
      </c>
      <c r="CY7" s="24">
        <v>94.06</v>
      </c>
      <c r="CZ7" s="24">
        <v>94.04</v>
      </c>
      <c r="DA7" s="24">
        <v>83.11</v>
      </c>
      <c r="DB7" s="24">
        <v>83.71</v>
      </c>
      <c r="DC7" s="24" t="s">
        <v>101</v>
      </c>
      <c r="DD7" s="24">
        <v>92.72</v>
      </c>
      <c r="DE7" s="24">
        <v>92.88</v>
      </c>
      <c r="DF7" s="24">
        <v>92.9</v>
      </c>
      <c r="DG7" s="24">
        <v>92.89</v>
      </c>
      <c r="DH7" s="24">
        <v>95.91</v>
      </c>
      <c r="DI7" s="24" t="s">
        <v>101</v>
      </c>
      <c r="DJ7" s="24">
        <v>3.25</v>
      </c>
      <c r="DK7" s="24">
        <v>5.93</v>
      </c>
      <c r="DL7" s="24">
        <v>8.77</v>
      </c>
      <c r="DM7" s="24">
        <v>11.36</v>
      </c>
      <c r="DN7" s="24" t="s">
        <v>101</v>
      </c>
      <c r="DO7" s="24">
        <v>23.79</v>
      </c>
      <c r="DP7" s="24">
        <v>25.66</v>
      </c>
      <c r="DQ7" s="24">
        <v>27.46</v>
      </c>
      <c r="DR7" s="24">
        <v>29.93</v>
      </c>
      <c r="DS7" s="24">
        <v>41.09</v>
      </c>
      <c r="DT7" s="24" t="s">
        <v>101</v>
      </c>
      <c r="DU7" s="24">
        <v>0</v>
      </c>
      <c r="DV7" s="24">
        <v>0</v>
      </c>
      <c r="DW7" s="24">
        <v>0</v>
      </c>
      <c r="DX7" s="24">
        <v>0</v>
      </c>
      <c r="DY7" s="24" t="s">
        <v>101</v>
      </c>
      <c r="DZ7" s="24">
        <v>1.22</v>
      </c>
      <c r="EA7" s="24">
        <v>1.61</v>
      </c>
      <c r="EB7" s="24">
        <v>2.08</v>
      </c>
      <c r="EC7" s="24">
        <v>2.74</v>
      </c>
      <c r="ED7" s="24">
        <v>8.68</v>
      </c>
      <c r="EE7" s="24" t="s">
        <v>101</v>
      </c>
      <c r="EF7" s="24">
        <v>0.19</v>
      </c>
      <c r="EG7" s="24">
        <v>0.33</v>
      </c>
      <c r="EH7" s="24">
        <v>0.25</v>
      </c>
      <c r="EI7" s="24">
        <v>0.14000000000000001</v>
      </c>
      <c r="EJ7" s="24" t="s">
        <v>101</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15"/>
      <c r="B9" s="15" t="s">
        <v>102</v>
      </c>
      <c r="C9" s="15" t="s">
        <v>103</v>
      </c>
      <c r="D9" s="15" t="s">
        <v>104</v>
      </c>
      <c r="E9" s="15" t="s">
        <v>105</v>
      </c>
      <c r="F9" s="15"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15" t="s">
        <v>2</v>
      </c>
      <c r="B10" s="21">
        <f>DATEVALUE($B7-B11&amp;"/1/"&amp;B12)</f>
        <v>36892</v>
      </c>
      <c r="C10" s="21">
        <f>DATEVALUE($B7-C11&amp;"/1/"&amp;C12)</f>
        <v>37257</v>
      </c>
      <c r="D10" s="21">
        <f>DATEVALUE($B7-D11&amp;"/1/"&amp;D12)</f>
        <v>37623</v>
      </c>
      <c r="E10" s="21">
        <f>DATEVALUE($B7-E11&amp;"/1/"&amp;E12)</f>
        <v>37989</v>
      </c>
      <c r="F10" s="21">
        <f>DATEVALUE($B7-F11&amp;"/1/"&amp;F12)</f>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109</v>
      </c>
      <c r="E13" t="s">
        <v>109</v>
      </c>
      <c r="F13" t="s">
        <v>109</v>
      </c>
      <c r="G13" t="s">
        <v>110</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政策企画部情報システム課</cp:lastModifiedBy>
  <cp:lastPrinted>2025-01-31T02:53:19Z</cp:lastPrinted>
  <dcterms:created xsi:type="dcterms:W3CDTF">2025-01-24T06:59:03Z</dcterms:created>
  <dcterms:modified xsi:type="dcterms:W3CDTF">2025-02-21T01:07:26Z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2025-02-20T07:19:32Z</vt:filetime>
  </property>
</Properties>
</file>