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IklN/2CWZt5SqbEK1rNRuta46a6nYAKfNSj+2p+rfObSG0Qj1x/KATBDZfqzReSkPWEpVrCGIElRt9REtcxFDw==" workbookSaltValue="Q+IV465Rlcrk6h3RPx2hA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AD10" i="4"/>
  <c r="W10" i="4"/>
  <c r="P10" i="4"/>
  <c r="I10" i="4"/>
  <c r="BB8" i="4"/>
  <c r="AT8" i="4"/>
  <c r="AL8" i="4"/>
  <c r="AD8" i="4"/>
  <c r="W8" i="4"/>
  <c r="P8" i="4"/>
  <c r="I8" i="4"/>
  <c r="B8" i="4"/>
  <c r="B6"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<sst xmlns="http://schemas.openxmlformats.org/spreadsheetml/2006/main" count="275" uniqueCount="116">
  <si>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</si>
  <si>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</si>
  <si>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</si>
  <si>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</si>
  <si>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</si>
  <si>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</si>
  <si>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</si>
  <si>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</si>
  <si>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</si>
  <si>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</si>
  <si>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</si>
  <si>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</si>
  <si>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</si>
  <si>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</si>
  <si>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</si>
  <si>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</si>
  <si>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</si>
  <si>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</si>
  <si>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</si>
  <si>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</si>
  <si>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</si>
  <si>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</si>
  <si>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</si>
  <si>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</si>
  <si>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</si>
  <si>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</si>
  <si>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</si>
  <si>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</si>
  <si>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</si>
  <si>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</si>
  <si>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</si>
  <si>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</si>
  <si>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</si>
  <si>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</si>
  <si>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</si>
  <si>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</si>
  <si>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</si>
  <si>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</si>
  <si>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</si>
  <si>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</si>
  <si>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</si>
  <si>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</si>
  <si>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</si>
  <si>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</si>
  <si>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</si>
  <si>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</si>
  <si>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</si>
  <si>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</si>
  <si>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</si>
  <si>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</si>
  <si>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</si>
  <si>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</si>
  <si>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</si>
  <si>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</si>
  <si>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</si>
  <si>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</si>
  <si>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</si>
  <si>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</si>
  <si>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</si>
  <si>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</si>
  <si>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</si>
  <si>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</si>
  <si>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</si>
  <si>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</si>
  <si>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</si>
  <si>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</si>
  <si>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</si>
  <si>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</si>
  <si>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</si>
  <si>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</si>
  <si>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</si>
  <si>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</si>
  <si>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</si>
  <si>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</si>
  <si>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</si>
  <si>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</si>
  <si>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</si>
  <si>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</si>
  <si>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</si>
  <si>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</si>
  <si>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</si>
  <si>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</si>
  <si>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</si>
  <si>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</si>
  <si>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</si>
  <si>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</si>
  <si>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</si>
  <si>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</si>
  <si>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</si>
  <si>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</si>
  <si>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</si>
  <si>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</si>
  <si>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</si>
  <si>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</si>
  <si>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</si>
  <si>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</si>
  <si>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</si>
  <si>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</si>
  <si>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</si>
  <si>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</si>
  <si>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</si>
  <si>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</si>
  <si>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</si>
  <si>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</si>
  <si>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</si>
  <si>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</si>
  <si>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</si>
  <si>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</si>
  <si>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</si>
  <si>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</si>
  <si>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</si>
  <si>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</si>
  <si>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</si>
  <si>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①経常収支比率、②累積欠損金利率、③流動比率については類似団体平均値と比較して高い水準であるが、これらは一般会計繰入金に依存し維持している状態である。
④企業債残高対事業規模比率については類似団体平均値と比較し大きく上回っている。これは、農業集落排水整備の財源として多額の企業債を発行したことに起因しているが、僅かながら改善傾向にある。
複数の小規模な処理場（8箇所)での維持管理に加え、⑦施設利用率は類似団体平均値をやや下回り、さらに、近年の物価上昇も受け、⑥汚水処理原価が高く、使用料収入との乖離がみられるため、⑤経費回収率についても低い水準となっている。
⑧水洗化率は少しずつではあるが上昇しており、今後も水洗化の推進を図る。</t>
    <rPh sb="1" eb="7">
      <t>ケイジョウシュウシヒリツ</t>
    </rPh>
    <rPh sb="9" eb="16">
      <t>ルイセキケッソンキンリリツ</t>
    </rPh>
    <rPh sb="18" eb="22">
      <t>リュウドウヒリツ</t>
    </rPh>
    <rPh sb="27" eb="34">
      <t>ルイジダンタイヘイキンチ</t>
    </rPh>
    <rPh sb="35" eb="37">
      <t>ヒカク</t>
    </rPh>
    <rPh sb="39" eb="40">
      <t>タカ</t>
    </rPh>
    <rPh sb="41" eb="43">
      <t>スイジュン</t>
    </rPh>
    <rPh sb="52" eb="56">
      <t>イッパンカイケイ</t>
    </rPh>
    <rPh sb="56" eb="59">
      <t>クリイレキン</t>
    </rPh>
    <rPh sb="60" eb="62">
      <t>イゾン</t>
    </rPh>
    <rPh sb="63" eb="65">
      <t>イジ</t>
    </rPh>
    <rPh sb="69" eb="71">
      <t>ジョウタイ</t>
    </rPh>
    <rPh sb="77" eb="80">
      <t>キギョウサイ</t>
    </rPh>
    <rPh sb="94" eb="101">
      <t>ルイジダンタイヘイキンチ</t>
    </rPh>
    <rPh sb="102" eb="104">
      <t>ヒカク</t>
    </rPh>
    <rPh sb="105" eb="106">
      <t>オオ</t>
    </rPh>
    <rPh sb="108" eb="110">
      <t>ウワマワ</t>
    </rPh>
    <rPh sb="119" eb="125">
      <t>ノウギョウシュウラクハイスイ</t>
    </rPh>
    <rPh sb="125" eb="127">
      <t>セイビ</t>
    </rPh>
    <rPh sb="128" eb="130">
      <t>ザイゲン</t>
    </rPh>
    <rPh sb="133" eb="135">
      <t>タガク</t>
    </rPh>
    <rPh sb="136" eb="139">
      <t>キギョウサイ</t>
    </rPh>
    <rPh sb="140" eb="142">
      <t>ハッコウ</t>
    </rPh>
    <rPh sb="147" eb="149">
      <t>キイン</t>
    </rPh>
    <rPh sb="155" eb="156">
      <t>ワズ</t>
    </rPh>
    <rPh sb="169" eb="171">
      <t>フクスウ</t>
    </rPh>
    <rPh sb="172" eb="175">
      <t>ショウキボ</t>
    </rPh>
    <rPh sb="176" eb="179">
      <t>ショリジョウ</t>
    </rPh>
    <rPh sb="186" eb="190">
      <t>イジカンリ</t>
    </rPh>
    <rPh sb="191" eb="192">
      <t>クワ</t>
    </rPh>
    <rPh sb="219" eb="221">
      <t>キンネン</t>
    </rPh>
    <rPh sb="227" eb="228">
      <t>ウ</t>
    </rPh>
    <rPh sb="238" eb="239">
      <t>タカ</t>
    </rPh>
    <rPh sb="241" eb="244">
      <t>シヨウリョウ</t>
    </rPh>
    <rPh sb="244" eb="246">
      <t>シュウニュウ</t>
    </rPh>
    <rPh sb="248" eb="250">
      <t>カイリ</t>
    </rPh>
    <rPh sb="259" eb="264">
      <t>ケイヒカイシュウリツ</t>
    </rPh>
    <rPh sb="269" eb="270">
      <t>ヒク</t>
    </rPh>
    <rPh sb="271" eb="273">
      <t>スイジュン</t>
    </rPh>
    <rPh sb="282" eb="286">
      <t>スイセンカリツ</t>
    </rPh>
    <rPh sb="287" eb="288">
      <t>スコ</t>
    </rPh>
    <rPh sb="296" eb="298">
      <t>ジョウショウ</t>
    </rPh>
    <rPh sb="303" eb="305">
      <t>コンゴ</t>
    </rPh>
    <rPh sb="306" eb="309">
      <t>スイセンカ</t>
    </rPh>
    <rPh sb="310" eb="312">
      <t>スイシン</t>
    </rPh>
    <rPh sb="313" eb="314">
      <t>ハカ</t>
    </rPh>
    <phoneticPr fontId="4"/>
  </si>
  <si>
    <t>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③管渠老朽化率及び管渠改善率は類似団体平均値と比較して低い水準であるが、供用開始から30年が経過した区域も有しており、機能保全計画（最適化整備構想）に基づき計画的な修繕・更新に努めていく。</t>
    <rPh sb="119" eb="128">
      <t>イジカンリテキセイカケイカク</t>
    </rPh>
    <rPh sb="139" eb="141">
      <t>キョウヨウ</t>
    </rPh>
    <rPh sb="141" eb="143">
      <t>カイシ</t>
    </rPh>
    <rPh sb="147" eb="148">
      <t>ネン</t>
    </rPh>
    <rPh sb="149" eb="151">
      <t>ケイカ</t>
    </rPh>
    <rPh sb="153" eb="155">
      <t>クイキ</t>
    </rPh>
    <rPh sb="156" eb="157">
      <t>ユウ</t>
    </rPh>
    <rPh sb="162" eb="168">
      <t>キノウホゼンケイカク</t>
    </rPh>
    <rPh sb="181" eb="184">
      <t>ケイカクテキ</t>
    </rPh>
    <rPh sb="185" eb="187">
      <t>シュウゼン</t>
    </rPh>
    <rPh sb="188" eb="190">
      <t>コウシン</t>
    </rPh>
    <rPh sb="191" eb="192">
      <t>ツト</t>
    </rPh>
    <phoneticPr fontId="4"/>
  </si>
  <si>
    <t>現状、企業債残高や汚水処理原価に対して使用料の水準が低く、今後についても人口減少・物価上昇が予想される。使用料の適正な水準の検討はもちろん、公共下水道との広域化・共同化を検討していく必要がある。
また、供用開始から30年が経過した区域も有しており、機能保全計画（最適化整備構想）に基づき計画的な修繕・更新に努めていく。</t>
    <rPh sb="0" eb="2">
      <t>ゲンジョウ</t>
    </rPh>
    <rPh sb="3" eb="8">
      <t>キギョウサイザンダカ</t>
    </rPh>
    <rPh sb="9" eb="15">
      <t>オスイショリゲンカ</t>
    </rPh>
    <rPh sb="16" eb="17">
      <t>タイ</t>
    </rPh>
    <rPh sb="19" eb="22">
      <t>シヨウリョウ</t>
    </rPh>
    <rPh sb="23" eb="25">
      <t>スイジュン</t>
    </rPh>
    <rPh sb="26" eb="27">
      <t>ヒク</t>
    </rPh>
    <rPh sb="29" eb="31">
      <t>コンゴ</t>
    </rPh>
    <rPh sb="36" eb="40">
      <t>ジンコウゲンショウ</t>
    </rPh>
    <rPh sb="41" eb="45">
      <t>ブッカジョウショウ</t>
    </rPh>
    <rPh sb="46" eb="48">
      <t>ヨソウ</t>
    </rPh>
    <rPh sb="62" eb="64">
      <t>ケントウ</t>
    </rPh>
    <rPh sb="70" eb="75">
      <t>コウキョウゲスイドウ</t>
    </rPh>
    <rPh sb="77" eb="80">
      <t>コウイキカ</t>
    </rPh>
    <rPh sb="81" eb="84">
      <t>キョウドウカ</t>
    </rPh>
    <rPh sb="85" eb="87">
      <t>ケントウ</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</si>
</sst>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ED-4F45-B703-2499B3D142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0.03</c:v>
                </c:pt>
                <c:pt idx="4">
                  <c:v>0.02</c:v>
                </c:pt>
              </c:numCache>
            </c:numRef>
          </c:val>
          <c:smooth val="0"/>
          <c:extLst>
            <c:ext xmlns:c16="http://schemas.microsoft.com/office/drawing/2014/chart" uri="{C3380CC4-5D6E-409C-BE32-E72D297353CC}">
              <c16:uniqueId val="{00000001-8EED-4F45-B703-2499B3D142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52.11</c:v>
                </c:pt>
                <c:pt idx="3">
                  <c:v>47.89</c:v>
                </c:pt>
                <c:pt idx="4">
                  <c:v>47.89</c:v>
                </c:pt>
              </c:numCache>
            </c:numRef>
          </c:val>
          <c:extLst>
            <c:ext xmlns:c16="http://schemas.microsoft.com/office/drawing/2014/chart" uri="{C3380CC4-5D6E-409C-BE32-E72D297353CC}">
              <c16:uniqueId val="{00000000-B45C-49FF-B04B-65049E4656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66.53</c:v>
                </c:pt>
                <c:pt idx="3">
                  <c:v>52.35</c:v>
                </c:pt>
                <c:pt idx="4">
                  <c:v>52.63</c:v>
                </c:pt>
              </c:numCache>
            </c:numRef>
          </c:val>
          <c:smooth val="0"/>
          <c:extLst>
            <c:ext xmlns:c16="http://schemas.microsoft.com/office/drawing/2014/chart" uri="{C3380CC4-5D6E-409C-BE32-E72D297353CC}">
              <c16:uniqueId val="{00000001-B45C-49FF-B04B-65049E4656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87.86</c:v>
                </c:pt>
                <c:pt idx="3">
                  <c:v>87.86</c:v>
                </c:pt>
                <c:pt idx="4">
                  <c:v>90</c:v>
                </c:pt>
              </c:numCache>
            </c:numRef>
          </c:val>
          <c:extLst>
            <c:ext xmlns:c16="http://schemas.microsoft.com/office/drawing/2014/chart" uri="{C3380CC4-5D6E-409C-BE32-E72D297353CC}">
              <c16:uniqueId val="{00000000-4EB3-48FC-BDA3-55786A436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84.67</c:v>
                </c:pt>
                <c:pt idx="3">
                  <c:v>84.39</c:v>
                </c:pt>
                <c:pt idx="4">
                  <c:v>90.32</c:v>
                </c:pt>
              </c:numCache>
            </c:numRef>
          </c:val>
          <c:smooth val="0"/>
          <c:extLst>
            <c:ext xmlns:c16="http://schemas.microsoft.com/office/drawing/2014/chart" uri="{C3380CC4-5D6E-409C-BE32-E72D297353CC}">
              <c16:uniqueId val="{00000001-4EB3-48FC-BDA3-55786A436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157.47999999999999</c:v>
                </c:pt>
                <c:pt idx="3">
                  <c:v>141.16</c:v>
                </c:pt>
                <c:pt idx="4">
                  <c:v>149.18</c:v>
                </c:pt>
              </c:numCache>
            </c:numRef>
          </c:val>
          <c:extLst>
            <c:ext xmlns:c16="http://schemas.microsoft.com/office/drawing/2014/chart" uri="{C3380CC4-5D6E-409C-BE32-E72D297353CC}">
              <c16:uniqueId val="{00000000-2725-4769-8746-0783448C76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105.5</c:v>
                </c:pt>
                <c:pt idx="4">
                  <c:v>103.07</c:v>
                </c:pt>
              </c:numCache>
            </c:numRef>
          </c:val>
          <c:smooth val="0"/>
          <c:extLst>
            <c:ext xmlns:c16="http://schemas.microsoft.com/office/drawing/2014/chart" uri="{C3380CC4-5D6E-409C-BE32-E72D297353CC}">
              <c16:uniqueId val="{00000001-2725-4769-8746-0783448C76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3.54</c:v>
                </c:pt>
                <c:pt idx="3">
                  <c:v>7.01</c:v>
                </c:pt>
                <c:pt idx="4">
                  <c:v>10.29</c:v>
                </c:pt>
              </c:numCache>
            </c:numRef>
          </c:val>
          <c:extLst>
            <c:ext xmlns:c16="http://schemas.microsoft.com/office/drawing/2014/chart" uri="{C3380CC4-5D6E-409C-BE32-E72D297353CC}">
              <c16:uniqueId val="{00000000-5AF3-43EF-BE45-72DE4BE8AB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21.85</c:v>
                </c:pt>
                <c:pt idx="3">
                  <c:v>25.19</c:v>
                </c:pt>
                <c:pt idx="4">
                  <c:v>30.5</c:v>
                </c:pt>
              </c:numCache>
            </c:numRef>
          </c:val>
          <c:smooth val="0"/>
          <c:extLst>
            <c:ext xmlns:c16="http://schemas.microsoft.com/office/drawing/2014/chart" uri="{C3380CC4-5D6E-409C-BE32-E72D297353CC}">
              <c16:uniqueId val="{00000001-5AF3-43EF-BE45-72DE4BE8AB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40-47C7-B2F6-F815D2A46E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40-47C7-B2F6-F815D2A46E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5F-47EA-85F7-B62488C38B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132.04</c:v>
                </c:pt>
                <c:pt idx="3">
                  <c:v>145.43</c:v>
                </c:pt>
                <c:pt idx="4">
                  <c:v>120.64</c:v>
                </c:pt>
              </c:numCache>
            </c:numRef>
          </c:val>
          <c:smooth val="0"/>
          <c:extLst>
            <c:ext xmlns:c16="http://schemas.microsoft.com/office/drawing/2014/chart" uri="{C3380CC4-5D6E-409C-BE32-E72D297353CC}">
              <c16:uniqueId val="{00000001-375F-47EA-85F7-B62488C38B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57.61</c:v>
                </c:pt>
                <c:pt idx="3">
                  <c:v>68.989999999999995</c:v>
                </c:pt>
                <c:pt idx="4">
                  <c:v>91.64</c:v>
                </c:pt>
              </c:numCache>
            </c:numRef>
          </c:val>
          <c:extLst>
            <c:ext xmlns:c16="http://schemas.microsoft.com/office/drawing/2014/chart" uri="{C3380CC4-5D6E-409C-BE32-E72D297353CC}">
              <c16:uniqueId val="{00000000-124E-41F6-BC32-DBC0DF771A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35.69</c:v>
                </c:pt>
                <c:pt idx="3">
                  <c:v>38.4</c:v>
                </c:pt>
                <c:pt idx="4">
                  <c:v>39.82</c:v>
                </c:pt>
              </c:numCache>
            </c:numRef>
          </c:val>
          <c:smooth val="0"/>
          <c:extLst>
            <c:ext xmlns:c16="http://schemas.microsoft.com/office/drawing/2014/chart" uri="{C3380CC4-5D6E-409C-BE32-E72D297353CC}">
              <c16:uniqueId val="{00000001-124E-41F6-BC32-DBC0DF771A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2713.85</c:v>
                </c:pt>
                <c:pt idx="3">
                  <c:v>2531.46</c:v>
                </c:pt>
                <c:pt idx="4">
                  <c:v>2310.29</c:v>
                </c:pt>
              </c:numCache>
            </c:numRef>
          </c:val>
          <c:extLst>
            <c:ext xmlns:c16="http://schemas.microsoft.com/office/drawing/2014/chart" uri="{C3380CC4-5D6E-409C-BE32-E72D297353CC}">
              <c16:uniqueId val="{00000000-A789-4CA3-BE48-A98035470F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791.76</c:v>
                </c:pt>
                <c:pt idx="3">
                  <c:v>900.82</c:v>
                </c:pt>
                <c:pt idx="4">
                  <c:v>743.31</c:v>
                </c:pt>
              </c:numCache>
            </c:numRef>
          </c:val>
          <c:smooth val="0"/>
          <c:extLst>
            <c:ext xmlns:c16="http://schemas.microsoft.com/office/drawing/2014/chart" uri="{C3380CC4-5D6E-409C-BE32-E72D297353CC}">
              <c16:uniqueId val="{00000001-A789-4CA3-BE48-A98035470F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50.21</c:v>
                </c:pt>
                <c:pt idx="3">
                  <c:v>44.8</c:v>
                </c:pt>
                <c:pt idx="4">
                  <c:v>44.17</c:v>
                </c:pt>
              </c:numCache>
            </c:numRef>
          </c:val>
          <c:extLst>
            <c:ext xmlns:c16="http://schemas.microsoft.com/office/drawing/2014/chart" uri="{C3380CC4-5D6E-409C-BE32-E72D297353CC}">
              <c16:uniqueId val="{00000000-E118-4C8B-9C78-EA86E81A40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56.26</c:v>
                </c:pt>
                <c:pt idx="3">
                  <c:v>52.94</c:v>
                </c:pt>
                <c:pt idx="4">
                  <c:v>61.15</c:v>
                </c:pt>
              </c:numCache>
            </c:numRef>
          </c:val>
          <c:smooth val="0"/>
          <c:extLst>
            <c:ext xmlns:c16="http://schemas.microsoft.com/office/drawing/2014/chart" uri="{C3380CC4-5D6E-409C-BE32-E72D297353CC}">
              <c16:uniqueId val="{00000001-E118-4C8B-9C78-EA86E81A40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267.17</c:v>
                </c:pt>
                <c:pt idx="3">
                  <c:v>299.26</c:v>
                </c:pt>
                <c:pt idx="4">
                  <c:v>302.95</c:v>
                </c:pt>
              </c:numCache>
            </c:numRef>
          </c:val>
          <c:extLst>
            <c:ext xmlns:c16="http://schemas.microsoft.com/office/drawing/2014/chart" uri="{C3380CC4-5D6E-409C-BE32-E72D297353CC}">
              <c16:uniqueId val="{00000000-6290-4FDC-B109-725B130ABA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282.08999999999997</c:v>
                </c:pt>
                <c:pt idx="3">
                  <c:v>303.27999999999997</c:v>
                </c:pt>
                <c:pt idx="4">
                  <c:v>250.43</c:v>
                </c:pt>
              </c:numCache>
            </c:numRef>
          </c:val>
          <c:smooth val="0"/>
          <c:extLst>
            <c:ext xmlns:c16="http://schemas.microsoft.com/office/drawing/2014/chart" uri="{C3380CC4-5D6E-409C-BE32-E72D297353CC}">
              <c16:uniqueId val="{00000001-6290-4FDC-B109-725B130ABA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つくばみらい市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53446</v>
      </c>
      <c r="AM8" s="36"/>
      <c r="AN8" s="36"/>
      <c r="AO8" s="36"/>
      <c r="AP8" s="36"/>
      <c r="AQ8" s="36"/>
      <c r="AR8" s="36"/>
      <c r="AS8" s="36"/>
      <c r="AT8" s="37">
        <f>データ!T6</f>
        <v>79.16</v>
      </c>
      <c r="AU8" s="37"/>
      <c r="AV8" s="37"/>
      <c r="AW8" s="37"/>
      <c r="AX8" s="37"/>
      <c r="AY8" s="37"/>
      <c r="AZ8" s="37"/>
      <c r="BA8" s="37"/>
      <c r="BB8" s="37">
        <f>データ!U6</f>
        <v>675.16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75.59</v>
      </c>
      <c r="J10" s="37"/>
      <c r="K10" s="37"/>
      <c r="L10" s="37"/>
      <c r="M10" s="37"/>
      <c r="N10" s="37"/>
      <c r="O10" s="37"/>
      <c r="P10" s="37">
        <f>データ!P6</f>
        <v>9</v>
      </c>
      <c r="Q10" s="37"/>
      <c r="R10" s="37"/>
      <c r="S10" s="37"/>
      <c r="T10" s="37"/>
      <c r="U10" s="37"/>
      <c r="V10" s="37"/>
      <c r="W10" s="37">
        <f>データ!Q6</f>
        <v>91.65</v>
      </c>
      <c r="X10" s="37"/>
      <c r="Y10" s="37"/>
      <c r="Z10" s="37"/>
      <c r="AA10" s="37"/>
      <c r="AB10" s="37"/>
      <c r="AC10" s="37"/>
      <c r="AD10" s="36">
        <f>データ!R6</f>
        <v>2750</v>
      </c>
      <c r="AE10" s="36"/>
      <c r="AF10" s="36"/>
      <c r="AG10" s="36"/>
      <c r="AH10" s="36"/>
      <c r="AI10" s="36"/>
      <c r="AJ10" s="36"/>
      <c r="AK10" s="2"/>
      <c r="AL10" s="36">
        <f>データ!V6</f>
        <v>4810</v>
      </c>
      <c r="AM10" s="36"/>
      <c r="AN10" s="36"/>
      <c r="AO10" s="36"/>
      <c r="AP10" s="36"/>
      <c r="AQ10" s="36"/>
      <c r="AR10" s="36"/>
      <c r="AS10" s="36"/>
      <c r="AT10" s="37">
        <f>データ!W6</f>
        <v>3.53</v>
      </c>
      <c r="AU10" s="37"/>
      <c r="AV10" s="37"/>
      <c r="AW10" s="37"/>
      <c r="AX10" s="37"/>
      <c r="AY10" s="37"/>
      <c r="AZ10" s="37"/>
      <c r="BA10" s="37"/>
      <c r="BB10" s="37">
        <f>データ!X6</f>
        <v>1362.61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fKBQQ5j5CkomwIDMLLgqdUF+JrRzEwzXIP0SLGiIZ2OVEBBY8fMSFiefk5PlnMUEzTkQEPQAqmejT1t1x9tYw==" saltValue="QbDxp6H7UcazGMuZCA6C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82350</v>
      </c>
      <c r="D6" s="19">
        <f t="shared" si="3"/>
        <v>46</v>
      </c>
      <c r="E6" s="19">
        <f t="shared" si="3"/>
        <v>17</v>
      </c>
      <c r="F6" s="19">
        <f t="shared" si="3"/>
        <v>5</v>
      </c>
      <c r="G6" s="19">
        <f t="shared" si="3"/>
        <v>0</v>
      </c>
      <c r="H6" s="19" t="str">
        <f t="shared" si="3"/>
        <v>茨城県　つくばみらい市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75.59</v>
      </c>
      <c r="P6" s="20">
        <f t="shared" si="3"/>
        <v>9</v>
      </c>
      <c r="Q6" s="20">
        <f t="shared" si="3"/>
        <v>91.65</v>
      </c>
      <c r="R6" s="20">
        <f t="shared" si="3"/>
        <v>2750</v>
      </c>
      <c r="S6" s="20">
        <f t="shared" si="3"/>
        <v>53446</v>
      </c>
      <c r="T6" s="20">
        <f t="shared" si="3"/>
        <v>79.16</v>
      </c>
      <c r="U6" s="20">
        <f t="shared" si="3"/>
        <v>675.16</v>
      </c>
      <c r="V6" s="20">
        <f t="shared" si="3"/>
        <v>4810</v>
      </c>
      <c r="W6" s="20">
        <f t="shared" si="3"/>
        <v>3.53</v>
      </c>
      <c r="X6" s="20">
        <f t="shared" si="3"/>
        <v>1362.61</v>
      </c>
      <c r="Y6" s="21" t="str">
        <f>IF(Y7="",NA(),Y7)</f>
        <v>-</v>
      </c>
      <c r="Z6" s="21" t="str">
        <f t="shared" ref="Z6:AH6" si="4">IF(Z7="",NA(),Z7)</f>
        <v>-</v>
      </c>
      <c r="AA6" s="21">
        <f t="shared" si="4"/>
        <v>157.47999999999999</v>
      </c>
      <c r="AB6" s="21">
        <f t="shared" si="4"/>
        <v>141.16</v>
      </c>
      <c r="AC6" s="21">
        <f t="shared" si="4"/>
        <v>149.18</v>
      </c>
      <c r="AD6" s="21" t="str">
        <f t="shared" si="4"/>
        <v>-</v>
      </c>
      <c r="AE6" s="21" t="str">
        <f t="shared" si="4"/>
        <v>-</v>
      </c>
      <c r="AF6" s="21">
        <f t="shared" si="4"/>
        <v>106.07</v>
      </c>
      <c r="AG6" s="21">
        <f t="shared" si="4"/>
        <v>105.5</v>
      </c>
      <c r="AH6" s="21">
        <f t="shared" si="4"/>
        <v>103.07</v>
      </c>
      <c r="AI6" s="20" t="str">
        <f>IF(AI7="","",IF(AI7="-","【-】","【"&amp;SUBSTITUTE(TEXT(AI7,"#,##0.00"),"-","△")&amp;"】"))</f>
        <v>【104.44】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132.04</v>
      </c>
      <c r="AR6" s="21">
        <f t="shared" si="5"/>
        <v>145.43</v>
      </c>
      <c r="AS6" s="21">
        <f t="shared" si="5"/>
        <v>120.64</v>
      </c>
      <c r="AT6" s="20" t="str">
        <f>IF(AT7="","",IF(AT7="-","【-】","【"&amp;SUBSTITUTE(TEXT(AT7,"#,##0.00"),"-","△")&amp;"】"))</f>
        <v>【124.06】</v>
      </c>
      <c r="AU6" s="21" t="str">
        <f>IF(AU7="",NA(),AU7)</f>
        <v>-</v>
      </c>
      <c r="AV6" s="21" t="str">
        <f t="shared" ref="AV6:BD6" si="6">IF(AV7="",NA(),AV7)</f>
        <v>-</v>
      </c>
      <c r="AW6" s="21">
        <f t="shared" si="6"/>
        <v>57.61</v>
      </c>
      <c r="AX6" s="21">
        <f t="shared" si="6"/>
        <v>68.989999999999995</v>
      </c>
      <c r="AY6" s="21">
        <f t="shared" si="6"/>
        <v>91.64</v>
      </c>
      <c r="AZ6" s="21" t="str">
        <f t="shared" si="6"/>
        <v>-</v>
      </c>
      <c r="BA6" s="21" t="str">
        <f t="shared" si="6"/>
        <v>-</v>
      </c>
      <c r="BB6" s="21">
        <f t="shared" si="6"/>
        <v>35.69</v>
      </c>
      <c r="BC6" s="21">
        <f t="shared" si="6"/>
        <v>38.4</v>
      </c>
      <c r="BD6" s="21">
        <f t="shared" si="6"/>
        <v>39.82</v>
      </c>
      <c r="BE6" s="20" t="str">
        <f>IF(BE7="","",IF(BE7="-","【-】","【"&amp;SUBSTITUTE(TEXT(BE7,"#,##0.00"),"-","△")&amp;"】"))</f>
        <v>【42.02】</v>
      </c>
      <c r="BF6" s="21" t="str">
        <f>IF(BF7="",NA(),BF7)</f>
        <v>-</v>
      </c>
      <c r="BG6" s="21" t="str">
        <f t="shared" ref="BG6:BO6" si="7">IF(BG7="",NA(),BG7)</f>
        <v>-</v>
      </c>
      <c r="BH6" s="21">
        <f t="shared" si="7"/>
        <v>2713.85</v>
      </c>
      <c r="BI6" s="21">
        <f t="shared" si="7"/>
        <v>2531.46</v>
      </c>
      <c r="BJ6" s="21">
        <f t="shared" si="7"/>
        <v>2310.29</v>
      </c>
      <c r="BK6" s="21" t="str">
        <f t="shared" si="7"/>
        <v>-</v>
      </c>
      <c r="BL6" s="21" t="str">
        <f t="shared" si="7"/>
        <v>-</v>
      </c>
      <c r="BM6" s="21">
        <f t="shared" si="7"/>
        <v>791.76</v>
      </c>
      <c r="BN6" s="21">
        <f t="shared" si="7"/>
        <v>900.82</v>
      </c>
      <c r="BO6" s="21">
        <f t="shared" si="7"/>
        <v>743.31</v>
      </c>
      <c r="BP6" s="20" t="str">
        <f>IF(BP7="","",IF(BP7="-","【-】","【"&amp;SUBSTITUTE(TEXT(BP7,"#,##0.00"),"-","△")&amp;"】"))</f>
        <v>【785.10】</v>
      </c>
      <c r="BQ6" s="21" t="str">
        <f>IF(BQ7="",NA(),BQ7)</f>
        <v>-</v>
      </c>
      <c r="BR6" s="21" t="str">
        <f t="shared" ref="BR6:BZ6" si="8">IF(BR7="",NA(),BR7)</f>
        <v>-</v>
      </c>
      <c r="BS6" s="21">
        <f t="shared" si="8"/>
        <v>50.21</v>
      </c>
      <c r="BT6" s="21">
        <f t="shared" si="8"/>
        <v>44.8</v>
      </c>
      <c r="BU6" s="21">
        <f t="shared" si="8"/>
        <v>44.17</v>
      </c>
      <c r="BV6" s="21" t="str">
        <f t="shared" si="8"/>
        <v>-</v>
      </c>
      <c r="BW6" s="21" t="str">
        <f t="shared" si="8"/>
        <v>-</v>
      </c>
      <c r="BX6" s="21">
        <f t="shared" si="8"/>
        <v>56.26</v>
      </c>
      <c r="BY6" s="21">
        <f t="shared" si="8"/>
        <v>52.94</v>
      </c>
      <c r="BZ6" s="21">
        <f t="shared" si="8"/>
        <v>61.15</v>
      </c>
      <c r="CA6" s="20" t="str">
        <f>IF(CA7="","",IF(CA7="-","【-】","【"&amp;SUBSTITUTE(TEXT(CA7,"#,##0.00"),"-","△")&amp;"】"))</f>
        <v>【56.93】</v>
      </c>
      <c r="CB6" s="21" t="str">
        <f>IF(CB7="",NA(),CB7)</f>
        <v>-</v>
      </c>
      <c r="CC6" s="21" t="str">
        <f t="shared" ref="CC6:CK6" si="9">IF(CC7="",NA(),CC7)</f>
        <v>-</v>
      </c>
      <c r="CD6" s="21">
        <f t="shared" si="9"/>
        <v>267.17</v>
      </c>
      <c r="CE6" s="21">
        <f t="shared" si="9"/>
        <v>299.26</v>
      </c>
      <c r="CF6" s="21">
        <f t="shared" si="9"/>
        <v>302.95</v>
      </c>
      <c r="CG6" s="21" t="str">
        <f t="shared" si="9"/>
        <v>-</v>
      </c>
      <c r="CH6" s="21" t="str">
        <f t="shared" si="9"/>
        <v>-</v>
      </c>
      <c r="CI6" s="21">
        <f t="shared" si="9"/>
        <v>282.08999999999997</v>
      </c>
      <c r="CJ6" s="21">
        <f t="shared" si="9"/>
        <v>303.27999999999997</v>
      </c>
      <c r="CK6" s="21">
        <f t="shared" si="9"/>
        <v>250.43</v>
      </c>
      <c r="CL6" s="20" t="str">
        <f>IF(CL7="","",IF(CL7="-","【-】","【"&amp;SUBSTITUTE(TEXT(CL7,"#,##0.00"),"-","△")&amp;"】"))</f>
        <v>【271.15】</v>
      </c>
      <c r="CM6" s="21" t="str">
        <f>IF(CM7="",NA(),CM7)</f>
        <v>-</v>
      </c>
      <c r="CN6" s="21" t="str">
        <f t="shared" ref="CN6:CV6" si="10">IF(CN7="",NA(),CN7)</f>
        <v>-</v>
      </c>
      <c r="CO6" s="21">
        <f t="shared" si="10"/>
        <v>52.11</v>
      </c>
      <c r="CP6" s="21">
        <f t="shared" si="10"/>
        <v>47.89</v>
      </c>
      <c r="CQ6" s="21">
        <f t="shared" si="10"/>
        <v>47.89</v>
      </c>
      <c r="CR6" s="21" t="str">
        <f t="shared" si="10"/>
        <v>-</v>
      </c>
      <c r="CS6" s="21" t="str">
        <f t="shared" si="10"/>
        <v>-</v>
      </c>
      <c r="CT6" s="21">
        <f t="shared" si="10"/>
        <v>66.53</v>
      </c>
      <c r="CU6" s="21">
        <f t="shared" si="10"/>
        <v>52.35</v>
      </c>
      <c r="CV6" s="21">
        <f t="shared" si="10"/>
        <v>52.63</v>
      </c>
      <c r="CW6" s="20" t="str">
        <f>IF(CW7="","",IF(CW7="-","【-】","【"&amp;SUBSTITUTE(TEXT(CW7,"#,##0.00"),"-","△")&amp;"】"))</f>
        <v>【49.87】</v>
      </c>
      <c r="CX6" s="21" t="str">
        <f>IF(CX7="",NA(),CX7)</f>
        <v>-</v>
      </c>
      <c r="CY6" s="21" t="str">
        <f t="shared" ref="CY6:DG6" si="11">IF(CY7="",NA(),CY7)</f>
        <v>-</v>
      </c>
      <c r="CZ6" s="21">
        <f t="shared" si="11"/>
        <v>87.86</v>
      </c>
      <c r="DA6" s="21">
        <f t="shared" si="11"/>
        <v>87.86</v>
      </c>
      <c r="DB6" s="21">
        <f t="shared" si="11"/>
        <v>90</v>
      </c>
      <c r="DC6" s="21" t="str">
        <f t="shared" si="11"/>
        <v>-</v>
      </c>
      <c r="DD6" s="21" t="str">
        <f t="shared" si="11"/>
        <v>-</v>
      </c>
      <c r="DE6" s="21">
        <f t="shared" si="11"/>
        <v>84.67</v>
      </c>
      <c r="DF6" s="21">
        <f t="shared" si="11"/>
        <v>84.39</v>
      </c>
      <c r="DG6" s="21">
        <f t="shared" si="11"/>
        <v>90.32</v>
      </c>
      <c r="DH6" s="20" t="str">
        <f>IF(DH7="","",IF(DH7="-","【-】","【"&amp;SUBSTITUTE(TEXT(DH7,"#,##0.00"),"-","△")&amp;"】"))</f>
        <v>【87.54】</v>
      </c>
      <c r="DI6" s="21" t="str">
        <f>IF(DI7="",NA(),DI7)</f>
        <v>-</v>
      </c>
      <c r="DJ6" s="21" t="str">
        <f t="shared" ref="DJ6:DR6" si="12">IF(DJ7="",NA(),DJ7)</f>
        <v>-</v>
      </c>
      <c r="DK6" s="21">
        <f t="shared" si="12"/>
        <v>3.54</v>
      </c>
      <c r="DL6" s="21">
        <f t="shared" si="12"/>
        <v>7.01</v>
      </c>
      <c r="DM6" s="21">
        <f t="shared" si="12"/>
        <v>10.29</v>
      </c>
      <c r="DN6" s="21" t="str">
        <f t="shared" si="12"/>
        <v>-</v>
      </c>
      <c r="DO6" s="21" t="str">
        <f t="shared" si="12"/>
        <v>-</v>
      </c>
      <c r="DP6" s="21">
        <f t="shared" si="12"/>
        <v>21.85</v>
      </c>
      <c r="DQ6" s="21">
        <f t="shared" si="12"/>
        <v>25.19</v>
      </c>
      <c r="DR6" s="21">
        <f t="shared" si="12"/>
        <v>30.5</v>
      </c>
      <c r="DS6" s="20" t="str">
        <f>IF(DS7="","",IF(DS7="-","【-】","【"&amp;SUBSTITUTE(TEXT(DS7,"#,##0.00"),"-","△")&amp;"】"))</f>
        <v>【28.42】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0.03</v>
      </c>
      <c r="EN6" s="21">
        <f t="shared" si="14"/>
        <v>0.02</v>
      </c>
      <c r="EO6" s="20" t="str">
        <f>IF(EO7="","",IF(EO7="-","【-】","【"&amp;SUBSTITUTE(TEXT(EO7,"#,##0.00"),"-","△")&amp;"】"))</f>
        <v>【0.02】</v>
      </c>
    </row>
    <row r="7" spans="1:148" s="22" customFormat="1" x14ac:dyDescent="0.15">
      <c r="A7" s="14"/>
      <c r="B7" s="23">
        <v>2023</v>
      </c>
      <c r="C7" s="23">
        <v>82350</v>
      </c>
      <c r="D7" s="23">
        <v>46</v>
      </c>
      <c r="E7" s="23">
        <v>17</v>
      </c>
      <c r="F7" s="23">
        <v>5</v>
      </c>
      <c r="G7" s="23">
        <v>0</v>
      </c>
      <c r="H7" s="23" t="s">
        <v>96</v>
      </c>
      <c r="I7" s="23" t="s">
        <v>97</v>
      </c>
      <c r="J7" s="23" t="s">
        <v>98</v>
      </c>
      <c r="K7" s="23" t="s">
        <v>99</v>
      </c>
      <c r="L7" s="23" t="s">
        <v>100</v>
      </c>
      <c r="M7" s="23" t="s">
        <v>101</v>
      </c>
      <c r="N7" s="24" t="s">
        <v>102</v>
      </c>
      <c r="O7" s="24">
        <v>75.59</v>
      </c>
      <c r="P7" s="24">
        <v>9</v>
      </c>
      <c r="Q7" s="24">
        <v>91.65</v>
      </c>
      <c r="R7" s="24">
        <v>2750</v>
      </c>
      <c r="S7" s="24">
        <v>53446</v>
      </c>
      <c r="T7" s="24">
        <v>79.16</v>
      </c>
      <c r="U7" s="24">
        <v>675.16</v>
      </c>
      <c r="V7" s="24">
        <v>4810</v>
      </c>
      <c r="W7" s="24">
        <v>3.53</v>
      </c>
      <c r="X7" s="24">
        <v>1362.61</v>
      </c>
      <c r="Y7" s="24" t="s">
        <v>102</v>
      </c>
      <c r="Z7" s="24" t="s">
        <v>102</v>
      </c>
      <c r="AA7" s="24">
        <v>157.47999999999999</v>
      </c>
      <c r="AB7" s="24">
        <v>141.16</v>
      </c>
      <c r="AC7" s="24">
        <v>149.18</v>
      </c>
      <c r="AD7" s="24" t="s">
        <v>102</v>
      </c>
      <c r="AE7" s="24" t="s">
        <v>102</v>
      </c>
      <c r="AF7" s="24">
        <v>106.07</v>
      </c>
      <c r="AG7" s="24">
        <v>105.5</v>
      </c>
      <c r="AH7" s="24">
        <v>103.07</v>
      </c>
      <c r="AI7" s="24">
        <v>104.44</v>
      </c>
      <c r="AJ7" s="24" t="s">
        <v>102</v>
      </c>
      <c r="AK7" s="24" t="s">
        <v>102</v>
      </c>
      <c r="AL7" s="24">
        <v>0</v>
      </c>
      <c r="AM7" s="24">
        <v>0</v>
      </c>
      <c r="AN7" s="24">
        <v>0</v>
      </c>
      <c r="AO7" s="24" t="s">
        <v>102</v>
      </c>
      <c r="AP7" s="24" t="s">
        <v>102</v>
      </c>
      <c r="AQ7" s="24">
        <v>132.04</v>
      </c>
      <c r="AR7" s="24">
        <v>145.43</v>
      </c>
      <c r="AS7" s="24">
        <v>120.64</v>
      </c>
      <c r="AT7" s="24">
        <v>124.06</v>
      </c>
      <c r="AU7" s="24" t="s">
        <v>102</v>
      </c>
      <c r="AV7" s="24" t="s">
        <v>102</v>
      </c>
      <c r="AW7" s="24">
        <v>57.61</v>
      </c>
      <c r="AX7" s="24">
        <v>68.989999999999995</v>
      </c>
      <c r="AY7" s="24">
        <v>91.64</v>
      </c>
      <c r="AZ7" s="24" t="s">
        <v>102</v>
      </c>
      <c r="BA7" s="24" t="s">
        <v>102</v>
      </c>
      <c r="BB7" s="24">
        <v>35.69</v>
      </c>
      <c r="BC7" s="24">
        <v>38.4</v>
      </c>
      <c r="BD7" s="24">
        <v>39.82</v>
      </c>
      <c r="BE7" s="24">
        <v>42.02</v>
      </c>
      <c r="BF7" s="24" t="s">
        <v>102</v>
      </c>
      <c r="BG7" s="24" t="s">
        <v>102</v>
      </c>
      <c r="BH7" s="24">
        <v>2713.85</v>
      </c>
      <c r="BI7" s="24">
        <v>2531.46</v>
      </c>
      <c r="BJ7" s="24">
        <v>2310.29</v>
      </c>
      <c r="BK7" s="24" t="s">
        <v>102</v>
      </c>
      <c r="BL7" s="24" t="s">
        <v>102</v>
      </c>
      <c r="BM7" s="24">
        <v>791.76</v>
      </c>
      <c r="BN7" s="24">
        <v>900.82</v>
      </c>
      <c r="BO7" s="24">
        <v>743.31</v>
      </c>
      <c r="BP7" s="24">
        <v>785.1</v>
      </c>
      <c r="BQ7" s="24" t="s">
        <v>102</v>
      </c>
      <c r="BR7" s="24" t="s">
        <v>102</v>
      </c>
      <c r="BS7" s="24">
        <v>50.21</v>
      </c>
      <c r="BT7" s="24">
        <v>44.8</v>
      </c>
      <c r="BU7" s="24">
        <v>44.17</v>
      </c>
      <c r="BV7" s="24" t="s">
        <v>102</v>
      </c>
      <c r="BW7" s="24" t="s">
        <v>102</v>
      </c>
      <c r="BX7" s="24">
        <v>56.26</v>
      </c>
      <c r="BY7" s="24">
        <v>52.94</v>
      </c>
      <c r="BZ7" s="24">
        <v>61.15</v>
      </c>
      <c r="CA7" s="24">
        <v>56.93</v>
      </c>
      <c r="CB7" s="24" t="s">
        <v>102</v>
      </c>
      <c r="CC7" s="24" t="s">
        <v>102</v>
      </c>
      <c r="CD7" s="24">
        <v>267.17</v>
      </c>
      <c r="CE7" s="24">
        <v>299.26</v>
      </c>
      <c r="CF7" s="24">
        <v>302.95</v>
      </c>
      <c r="CG7" s="24" t="s">
        <v>102</v>
      </c>
      <c r="CH7" s="24" t="s">
        <v>102</v>
      </c>
      <c r="CI7" s="24">
        <v>282.08999999999997</v>
      </c>
      <c r="CJ7" s="24">
        <v>303.27999999999997</v>
      </c>
      <c r="CK7" s="24">
        <v>250.43</v>
      </c>
      <c r="CL7" s="24">
        <v>271.14999999999998</v>
      </c>
      <c r="CM7" s="24" t="s">
        <v>102</v>
      </c>
      <c r="CN7" s="24" t="s">
        <v>102</v>
      </c>
      <c r="CO7" s="24">
        <v>52.11</v>
      </c>
      <c r="CP7" s="24">
        <v>47.89</v>
      </c>
      <c r="CQ7" s="24">
        <v>47.89</v>
      </c>
      <c r="CR7" s="24" t="s">
        <v>102</v>
      </c>
      <c r="CS7" s="24" t="s">
        <v>102</v>
      </c>
      <c r="CT7" s="24">
        <v>66.53</v>
      </c>
      <c r="CU7" s="24">
        <v>52.35</v>
      </c>
      <c r="CV7" s="24">
        <v>52.63</v>
      </c>
      <c r="CW7" s="24">
        <v>49.87</v>
      </c>
      <c r="CX7" s="24" t="s">
        <v>102</v>
      </c>
      <c r="CY7" s="24" t="s">
        <v>102</v>
      </c>
      <c r="CZ7" s="24">
        <v>87.86</v>
      </c>
      <c r="DA7" s="24">
        <v>87.86</v>
      </c>
      <c r="DB7" s="24">
        <v>90</v>
      </c>
      <c r="DC7" s="24" t="s">
        <v>102</v>
      </c>
      <c r="DD7" s="24" t="s">
        <v>102</v>
      </c>
      <c r="DE7" s="24">
        <v>84.67</v>
      </c>
      <c r="DF7" s="24">
        <v>84.39</v>
      </c>
      <c r="DG7" s="24">
        <v>90.32</v>
      </c>
      <c r="DH7" s="24">
        <v>87.54</v>
      </c>
      <c r="DI7" s="24" t="s">
        <v>102</v>
      </c>
      <c r="DJ7" s="24" t="s">
        <v>102</v>
      </c>
      <c r="DK7" s="24">
        <v>3.54</v>
      </c>
      <c r="DL7" s="24">
        <v>7.01</v>
      </c>
      <c r="DM7" s="24">
        <v>10.29</v>
      </c>
      <c r="DN7" s="24" t="s">
        <v>102</v>
      </c>
      <c r="DO7" s="24" t="s">
        <v>102</v>
      </c>
      <c r="DP7" s="24">
        <v>21.85</v>
      </c>
      <c r="DQ7" s="24">
        <v>25.19</v>
      </c>
      <c r="DR7" s="24">
        <v>30.5</v>
      </c>
      <c r="DS7" s="24">
        <v>28.42</v>
      </c>
      <c r="DT7" s="24" t="s">
        <v>102</v>
      </c>
      <c r="DU7" s="24" t="s">
        <v>102</v>
      </c>
      <c r="DV7" s="24">
        <v>0</v>
      </c>
      <c r="DW7" s="24">
        <v>0</v>
      </c>
      <c r="DX7" s="24">
        <v>0</v>
      </c>
      <c r="DY7" s="24" t="s">
        <v>102</v>
      </c>
      <c r="DZ7" s="24" t="s">
        <v>102</v>
      </c>
      <c r="EA7" s="24">
        <v>0</v>
      </c>
      <c r="EB7" s="24">
        <v>0</v>
      </c>
      <c r="EC7" s="24">
        <v>0</v>
      </c>
      <c r="ED7" s="24">
        <v>0.08</v>
      </c>
      <c r="EE7" s="24" t="s">
        <v>102</v>
      </c>
      <c r="EF7" s="24" t="s">
        <v>102</v>
      </c>
      <c r="EG7" s="24">
        <v>0</v>
      </c>
      <c r="EH7" s="24">
        <v>0</v>
      </c>
      <c r="EI7" s="24">
        <v>0</v>
      </c>
      <c r="EJ7" s="24" t="s">
        <v>102</v>
      </c>
      <c r="EK7" s="24" t="s">
        <v>102</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2025-01-24T07:16:21Z</dcterms:created>
  <dcterms:modified xsi:type="dcterms:W3CDTF">2025-02-20T08:04:20Z</dcterms:modified>
  <cp:category/>
</cp:coreProperties>
</file>