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ahiko.akatsuka\Desktop\02_市町村毎(2)\02_市町村毎(2)\32_小美玉市\再提出\"/>
    </mc:Choice>
  </mc:AlternateContent>
  <workbookProtection workbookAlgorithmName="SHA-512" workbookHashValue="fSaPytoYfm7rsG8ucJu/AK+HacvFAkbsFw1ZTSMo9tr5NOuSyuGEh0H7OBLHnBWdfQ2VJzZX4N5JW0XhtPnu4w==" workbookSaltValue="xz1gR4MJ/Gg20Pugr4J2v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<sst xmlns="http://schemas.openxmlformats.org/spreadsheetml/2006/main" count="257" uniqueCount="116">
  <si>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</si>
  <si>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</si>
  <si>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</si>
  <si>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</si>
  <si>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</si>
  <si>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</si>
  <si>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</si>
  <si>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</si>
  <si>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</si>
  <si>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</si>
  <si>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</si>
  <si>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</si>
  <si>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</si>
  <si>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</si>
  <si>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</si>
  <si>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</si>
  <si>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</si>
  <si>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</si>
  <si>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</si>
  <si>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</si>
  <si>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</si>
  <si>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</si>
  <si>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</si>
  <si>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</si>
  <si>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</si>
  <si>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</si>
  <si>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</si>
  <si>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</si>
  <si>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</si>
  <si>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</si>
  <si>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</si>
  <si>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</si>
  <si>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</si>
  <si>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</si>
  <si>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</si>
  <si>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</si>
  <si>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</si>
  <si>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</si>
  <si>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</si>
  <si>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</si>
  <si>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</si>
  <si>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</si>
  <si>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</si>
  <si>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</si>
  <si>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</si>
  <si>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</si>
  <si>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</si>
  <si>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</si>
  <si>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</si>
  <si>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</si>
  <si>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</si>
  <si>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</si>
  <si>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</si>
  <si>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</si>
  <si>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</si>
  <si>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</si>
  <si>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</si>
  <si>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</si>
  <si>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</si>
  <si>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</si>
  <si>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</si>
  <si>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</si>
  <si>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</si>
  <si>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</si>
  <si>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</si>
  <si>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</si>
  <si>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</si>
  <si>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</si>
  <si>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</si>
  <si>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</si>
  <si>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</si>
  <si>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</si>
  <si>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</si>
  <si>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</si>
  <si>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</si>
  <si>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</si>
  <si>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</si>
  <si>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</si>
  <si>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</si>
  <si>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</si>
  <si>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</si>
  <si>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</si>
  <si>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</si>
  <si>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</si>
  <si>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</si>
  <si>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</si>
  <si>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</si>
  <si>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</si>
  <si>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</si>
  <si>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</si>
  <si>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</si>
  <si>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</si>
  <si>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</si>
  <si>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</si>
  <si>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</si>
  <si>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</si>
  <si>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</si>
  <si>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</si>
  <si>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</si>
  <si>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</si>
  <si>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</si>
  <si>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</si>
  <si>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</si>
  <si>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</si>
  <si>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</si>
  <si>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</si>
  <si>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</si>
  <si>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</si>
  <si>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</si>
  <si>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</si>
  <si>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</si>
  <si>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</si>
  <si>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</si>
  <si>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が100％を上回っているが、経常収益について一般会計からの繰入金が大きな割合を占めている。毎年供用開始区域が拡大しており、引き続き普及率の向上を図り、使用料収入の収益を増加する必要がある。
③流動比率が100％を下回っている要因として、流動負債には翌年度支払う見込みの企業債、未収金等が含まれているが、流動資産は翌年度の料金収入が含まれていないことが挙げられる。
④企業債残高対事業規模比率は0％であるが、企業債の償還は一般会計からの基準内繰入金により100％充当していることによる。
⑤経費回収率は類似団体平均値を下回っている要因として、R6年度実施予定であったストックマネジメント計画に基づく点検調査業務を国補正予算を活用し前倒しで実施したことによる維持管理費の増加による。今後も引き続き積極的な接続促進を図ることで、さらなる使用料収入の確保、さらに汚水処理費のコスト削減に努める必要がある。
⑥汚水処理原価は類似団体平均値を上回っている要因として、経費回収率の説明と同様、維持管理費用の増加による。引き続き積極的な接続促進を図るとともに、さらに汚水処理費のコスト削減に努める必要がある。
⑧水洗化率はR5の類似団体平均値及びR4当該値前年度を下回っている要因として。下水道供用開始区域拡大により増加した処理区域内人口が接続した人口を上回ったことによる。今後も引き続き、早期における積極的な接続促進を図る必要がある。</t>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103" eb="105">
      <t>リュウドウ</t>
    </rPh>
    <rPh sb="105" eb="107">
      <t>ヒリツ</t>
    </rPh>
    <rPh sb="113" eb="115">
      <t>シタマワ</t>
    </rPh>
    <rPh sb="119" eb="121">
      <t>ヨウイン</t>
    </rPh>
    <rPh sb="125" eb="127">
      <t>リュウドウ</t>
    </rPh>
    <rPh sb="127" eb="129">
      <t>フサイ</t>
    </rPh>
    <rPh sb="131" eb="134">
      <t>ヨクネンド</t>
    </rPh>
    <rPh sb="134" eb="136">
      <t>シハラ</t>
    </rPh>
    <rPh sb="137" eb="139">
      <t>ミコ</t>
    </rPh>
    <rPh sb="141" eb="143">
      <t>キギョウ</t>
    </rPh>
    <rPh sb="143" eb="144">
      <t>サイ</t>
    </rPh>
    <rPh sb="145" eb="148">
      <t>ミシュウキン</t>
    </rPh>
    <rPh sb="148" eb="149">
      <t>トウ</t>
    </rPh>
    <rPh sb="150" eb="151">
      <t>フク</t>
    </rPh>
    <rPh sb="158" eb="160">
      <t>リュウドウ</t>
    </rPh>
    <rPh sb="160" eb="162">
      <t>シサン</t>
    </rPh>
    <rPh sb="163" eb="166">
      <t>ヨクネンド</t>
    </rPh>
    <rPh sb="167" eb="169">
      <t>リョウキン</t>
    </rPh>
    <rPh sb="169" eb="171">
      <t>シュウニュウ</t>
    </rPh>
    <rPh sb="172" eb="173">
      <t>フク</t>
    </rPh>
    <rPh sb="182" eb="183">
      <t>ア</t>
    </rPh>
    <rPh sb="190" eb="192">
      <t>キギョウ</t>
    </rPh>
    <rPh sb="192" eb="193">
      <t>サイ</t>
    </rPh>
    <rPh sb="193" eb="195">
      <t>ザンダカ</t>
    </rPh>
    <rPh sb="195" eb="196">
      <t>タイ</t>
    </rPh>
    <rPh sb="196" eb="198">
      <t>ジギョウ</t>
    </rPh>
    <rPh sb="198" eb="200">
      <t>キボ</t>
    </rPh>
    <rPh sb="200" eb="202">
      <t>ヒリツ</t>
    </rPh>
    <rPh sb="210" eb="213">
      <t>キギョウサイ</t>
    </rPh>
    <rPh sb="214" eb="216">
      <t>ショウカン</t>
    </rPh>
    <rPh sb="217" eb="219">
      <t>イッパン</t>
    </rPh>
    <rPh sb="219" eb="221">
      <t>カイケイ</t>
    </rPh>
    <rPh sb="224" eb="227">
      <t>キジュンナイ</t>
    </rPh>
    <rPh sb="227" eb="229">
      <t>クリイレ</t>
    </rPh>
    <rPh sb="229" eb="230">
      <t>キン</t>
    </rPh>
    <rPh sb="237" eb="239">
      <t>ジュウトウ</t>
    </rPh>
    <rPh sb="257" eb="259">
      <t>ルイジ</t>
    </rPh>
    <rPh sb="259" eb="261">
      <t>ダンタイ</t>
    </rPh>
    <rPh sb="261" eb="263">
      <t>ヘイキン</t>
    </rPh>
    <rPh sb="263" eb="264">
      <t>チ</t>
    </rPh>
    <rPh sb="271" eb="273">
      <t>ヨウイン</t>
    </rPh>
    <rPh sb="279" eb="281">
      <t>ネンド</t>
    </rPh>
    <rPh sb="281" eb="283">
      <t>ジッシ</t>
    </rPh>
    <rPh sb="283" eb="285">
      <t>ヨテイ</t>
    </rPh>
    <rPh sb="312" eb="317">
      <t>クニホセイヨサン</t>
    </rPh>
    <rPh sb="318" eb="320">
      <t>カツヨウ</t>
    </rPh>
    <rPh sb="321" eb="323">
      <t>マエダオ</t>
    </rPh>
    <rPh sb="325" eb="327">
      <t>ジッシ</t>
    </rPh>
    <rPh sb="334" eb="339">
      <t>イジカンリヒ</t>
    </rPh>
    <rPh sb="340" eb="342">
      <t>ゾウカ</t>
    </rPh>
    <rPh sb="349" eb="350">
      <t>ヒ</t>
    </rPh>
    <rPh sb="351" eb="352">
      <t>ツヅ</t>
    </rPh>
    <rPh sb="353" eb="356">
      <t>セッキョクテキ</t>
    </rPh>
    <rPh sb="357" eb="359">
      <t>セツゾク</t>
    </rPh>
    <rPh sb="359" eb="361">
      <t>ソクシン</t>
    </rPh>
    <rPh sb="362" eb="363">
      <t>ハカ</t>
    </rPh>
    <rPh sb="414" eb="418">
      <t>ルイジダンタイ</t>
    </rPh>
    <rPh sb="422" eb="424">
      <t>ウワマワ</t>
    </rPh>
    <rPh sb="428" eb="430">
      <t>ヨウイン</t>
    </rPh>
    <rPh sb="434" eb="439">
      <t>ケイヒカイシュウリツ</t>
    </rPh>
    <rPh sb="440" eb="442">
      <t>セツメイ</t>
    </rPh>
    <rPh sb="443" eb="445">
      <t>ドウヨウ</t>
    </rPh>
    <rPh sb="446" eb="452">
      <t>イジカンリヒヨウ</t>
    </rPh>
    <rPh sb="453" eb="455">
      <t>ゾウカ</t>
    </rPh>
    <rPh sb="472" eb="473">
      <t>ハカ</t>
    </rPh>
    <rPh sb="513" eb="515">
      <t>ルイジ</t>
    </rPh>
    <rPh sb="515" eb="517">
      <t>ダンタイ</t>
    </rPh>
    <rPh sb="520" eb="521">
      <t>オヨ</t>
    </rPh>
    <rPh sb="527" eb="530">
      <t>ゼンネンド</t>
    </rPh>
    <rPh sb="531" eb="533">
      <t>シタマワ</t>
    </rPh>
    <rPh sb="537" eb="539">
      <t>ヨウイン</t>
    </rPh>
    <rPh sb="543" eb="546">
      <t>ゲスイドウ</t>
    </rPh>
    <rPh sb="546" eb="548">
      <t>キョウヨウ</t>
    </rPh>
    <rPh sb="548" eb="550">
      <t>カイシ</t>
    </rPh>
    <rPh sb="550" eb="552">
      <t>クイキ</t>
    </rPh>
    <rPh sb="552" eb="554">
      <t>カクダイ</t>
    </rPh>
    <rPh sb="557" eb="559">
      <t>ゾウカ</t>
    </rPh>
    <rPh sb="561" eb="566">
      <t>ショリクイキナイ</t>
    </rPh>
    <rPh sb="566" eb="568">
      <t>ジンコウ</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</si>
  <si>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</si>
  <si>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シヨウ</t>
    </rPh>
    <rPh sb="92" eb="93">
      <t>リョウ</t>
    </rPh>
    <rPh sb="93" eb="95">
      <t>シュウニュウ</t>
    </rPh>
    <rPh sb="96" eb="98">
      <t>シュウエキ</t>
    </rPh>
    <rPh sb="98" eb="99">
      <t>ゾウ</t>
    </rPh>
    <rPh sb="100" eb="101">
      <t>ム</t>
    </rPh>
    <rPh sb="117" eb="119">
      <t>トリクミ</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</si>
</sst>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1.1000000000000001</c:v>
                </c:pt>
                <c:pt idx="2">
                  <c:v>0.72</c:v>
                </c:pt>
                <c:pt idx="3">
                  <c:v>0.8</c:v>
                </c:pt>
                <c:pt idx="4">
                  <c:v>0.53</c:v>
                </c:pt>
              </c:numCache>
            </c:numRef>
          </c:val>
          <c:extLst>
            <c:ext xmlns:c16="http://schemas.microsoft.com/office/drawing/2014/chart" uri="{C3380CC4-5D6E-409C-BE32-E72D297353CC}">
              <c16:uniqueId val="{00000000-2990-417E-8917-9735CBF309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0.06</c:v>
                </c:pt>
              </c:numCache>
            </c:numRef>
          </c:val>
          <c:smooth val="0"/>
          <c:extLst>
            <c:ext xmlns:c16="http://schemas.microsoft.com/office/drawing/2014/chart" uri="{C3380CC4-5D6E-409C-BE32-E72D297353CC}">
              <c16:uniqueId val="{00000001-2990-417E-8917-9735CBF309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5-493F-898A-DBCA83C284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55.04</c:v>
                </c:pt>
              </c:numCache>
            </c:numRef>
          </c:val>
          <c:smooth val="0"/>
          <c:extLst>
            <c:ext xmlns:c16="http://schemas.microsoft.com/office/drawing/2014/chart" uri="{C3380CC4-5D6E-409C-BE32-E72D297353CC}">
              <c16:uniqueId val="{00000001-BD25-493F-898A-DBCA83C284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90.69</c:v>
                </c:pt>
                <c:pt idx="2">
                  <c:v>90.64</c:v>
                </c:pt>
                <c:pt idx="3">
                  <c:v>91.09</c:v>
                </c:pt>
                <c:pt idx="4">
                  <c:v>90.85</c:v>
                </c:pt>
              </c:numCache>
            </c:numRef>
          </c:val>
          <c:extLst>
            <c:ext xmlns:c16="http://schemas.microsoft.com/office/drawing/2014/chart" uri="{C3380CC4-5D6E-409C-BE32-E72D297353CC}">
              <c16:uniqueId val="{00000000-4A14-4573-B540-DDAC6C382A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91.92</c:v>
                </c:pt>
              </c:numCache>
            </c:numRef>
          </c:val>
          <c:smooth val="0"/>
          <c:extLst>
            <c:ext xmlns:c16="http://schemas.microsoft.com/office/drawing/2014/chart" uri="{C3380CC4-5D6E-409C-BE32-E72D297353CC}">
              <c16:uniqueId val="{00000001-4A14-4573-B540-DDAC6C382A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112.2</c:v>
                </c:pt>
                <c:pt idx="2">
                  <c:v>108.57</c:v>
                </c:pt>
                <c:pt idx="3">
                  <c:v>106.67</c:v>
                </c:pt>
                <c:pt idx="4">
                  <c:v>110.76</c:v>
                </c:pt>
              </c:numCache>
            </c:numRef>
          </c:val>
          <c:extLst>
            <c:ext xmlns:c16="http://schemas.microsoft.com/office/drawing/2014/chart" uri="{C3380CC4-5D6E-409C-BE32-E72D297353CC}">
              <c16:uniqueId val="{00000000-274A-4AA6-A936-ECAAEF45D9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106.8</c:v>
                </c:pt>
              </c:numCache>
            </c:numRef>
          </c:val>
          <c:smooth val="0"/>
          <c:extLst>
            <c:ext xmlns:c16="http://schemas.microsoft.com/office/drawing/2014/chart" uri="{C3380CC4-5D6E-409C-BE32-E72D297353CC}">
              <c16:uniqueId val="{00000001-274A-4AA6-A936-ECAAEF45D9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2.87</c:v>
                </c:pt>
                <c:pt idx="2">
                  <c:v>5.68</c:v>
                </c:pt>
                <c:pt idx="3">
                  <c:v>8.49</c:v>
                </c:pt>
                <c:pt idx="4">
                  <c:v>11.13</c:v>
                </c:pt>
              </c:numCache>
            </c:numRef>
          </c:val>
          <c:extLst>
            <c:ext xmlns:c16="http://schemas.microsoft.com/office/drawing/2014/chart" uri="{C3380CC4-5D6E-409C-BE32-E72D297353CC}">
              <c16:uniqueId val="{00000000-0BE8-4E03-875E-619DE40973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31.14</c:v>
                </c:pt>
              </c:numCache>
            </c:numRef>
          </c:val>
          <c:smooth val="0"/>
          <c:extLst>
            <c:ext xmlns:c16="http://schemas.microsoft.com/office/drawing/2014/chart" uri="{C3380CC4-5D6E-409C-BE32-E72D297353CC}">
              <c16:uniqueId val="{00000001-0BE8-4E03-875E-619DE40973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5E-4D34-B1A7-DEA535D798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0.76</c:v>
                </c:pt>
              </c:numCache>
            </c:numRef>
          </c:val>
          <c:smooth val="0"/>
          <c:extLst>
            <c:ext xmlns:c16="http://schemas.microsoft.com/office/drawing/2014/chart" uri="{C3380CC4-5D6E-409C-BE32-E72D297353CC}">
              <c16:uniqueId val="{00000001-875E-4D34-B1A7-DEA535D798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4B-4C65-A513-D3884B723B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26.89</c:v>
                </c:pt>
              </c:numCache>
            </c:numRef>
          </c:val>
          <c:smooth val="0"/>
          <c:extLst>
            <c:ext xmlns:c16="http://schemas.microsoft.com/office/drawing/2014/chart" uri="{C3380CC4-5D6E-409C-BE32-E72D297353CC}">
              <c16:uniqueId val="{00000001-4D4B-4C65-A513-D3884B723B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31.02</c:v>
                </c:pt>
                <c:pt idx="2">
                  <c:v>31.08</c:v>
                </c:pt>
                <c:pt idx="3">
                  <c:v>29.94</c:v>
                </c:pt>
                <c:pt idx="4">
                  <c:v>56.34</c:v>
                </c:pt>
              </c:numCache>
            </c:numRef>
          </c:val>
          <c:extLst>
            <c:ext xmlns:c16="http://schemas.microsoft.com/office/drawing/2014/chart" uri="{C3380CC4-5D6E-409C-BE32-E72D297353CC}">
              <c16:uniqueId val="{00000000-4CC0-453D-89A4-E24E870458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77.260000000000005</c:v>
                </c:pt>
              </c:numCache>
            </c:numRef>
          </c:val>
          <c:smooth val="0"/>
          <c:extLst>
            <c:ext xmlns:c16="http://schemas.microsoft.com/office/drawing/2014/chart" uri="{C3380CC4-5D6E-409C-BE32-E72D297353CC}">
              <c16:uniqueId val="{00000001-4CC0-453D-89A4-E24E870458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CD-48FB-9051-C8AEB5DE89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730.84</c:v>
                </c:pt>
              </c:numCache>
            </c:numRef>
          </c:val>
          <c:smooth val="0"/>
          <c:extLst>
            <c:ext xmlns:c16="http://schemas.microsoft.com/office/drawing/2014/chart" uri="{C3380CC4-5D6E-409C-BE32-E72D297353CC}">
              <c16:uniqueId val="{00000001-ACCD-48FB-9051-C8AEB5DE89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86.18</c:v>
                </c:pt>
                <c:pt idx="2">
                  <c:v>78.569999999999993</c:v>
                </c:pt>
                <c:pt idx="3">
                  <c:v>85.86</c:v>
                </c:pt>
                <c:pt idx="4">
                  <c:v>77.680000000000007</c:v>
                </c:pt>
              </c:numCache>
            </c:numRef>
          </c:val>
          <c:extLst>
            <c:ext xmlns:c16="http://schemas.microsoft.com/office/drawing/2014/chart" uri="{C3380CC4-5D6E-409C-BE32-E72D297353CC}">
              <c16:uniqueId val="{00000000-62B5-4345-A223-3AA6194E55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89.17</c:v>
                </c:pt>
              </c:numCache>
            </c:numRef>
          </c:val>
          <c:smooth val="0"/>
          <c:extLst>
            <c:ext xmlns:c16="http://schemas.microsoft.com/office/drawing/2014/chart" uri="{C3380CC4-5D6E-409C-BE32-E72D297353CC}">
              <c16:uniqueId val="{00000001-62B5-4345-A223-3AA6194E55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178.01</c:v>
                </c:pt>
                <c:pt idx="2">
                  <c:v>195.42</c:v>
                </c:pt>
                <c:pt idx="3">
                  <c:v>179.04</c:v>
                </c:pt>
                <c:pt idx="4">
                  <c:v>198.42</c:v>
                </c:pt>
              </c:numCache>
            </c:numRef>
          </c:val>
          <c:extLst>
            <c:ext xmlns:c16="http://schemas.microsoft.com/office/drawing/2014/chart" uri="{C3380CC4-5D6E-409C-BE32-E72D297353CC}">
              <c16:uniqueId val="{00000000-F54A-4AFB-90A3-7451431A52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184.85</c:v>
                </c:pt>
              </c:numCache>
            </c:numRef>
          </c:val>
          <c:smooth val="0"/>
          <c:extLst>
            <c:ext xmlns:c16="http://schemas.microsoft.com/office/drawing/2014/chart" uri="{C3380CC4-5D6E-409C-BE32-E72D297353CC}">
              <c16:uniqueId val="{00000001-F54A-4AFB-90A3-7451431A52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茨城県　小美玉市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53">
        <f>データ!S6</f>
        <v>48797</v>
      </c>
      <c r="AM8" s="53"/>
      <c r="AN8" s="53"/>
      <c r="AO8" s="53"/>
      <c r="AP8" s="53"/>
      <c r="AQ8" s="53"/>
      <c r="AR8" s="53"/>
      <c r="AS8" s="53"/>
      <c r="AT8" s="52">
        <f>データ!T6</f>
        <v>144.74</v>
      </c>
      <c r="AU8" s="52"/>
      <c r="AV8" s="52"/>
      <c r="AW8" s="52"/>
      <c r="AX8" s="52"/>
      <c r="AY8" s="52"/>
      <c r="AZ8" s="52"/>
      <c r="BA8" s="52"/>
      <c r="BB8" s="52">
        <f>データ!U6</f>
        <v>337.14</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63.03</v>
      </c>
      <c r="J10" s="52"/>
      <c r="K10" s="52"/>
      <c r="L10" s="52"/>
      <c r="M10" s="52"/>
      <c r="N10" s="52"/>
      <c r="O10" s="52"/>
      <c r="P10" s="52">
        <f>データ!P6</f>
        <v>38.32</v>
      </c>
      <c r="Q10" s="52"/>
      <c r="R10" s="52"/>
      <c r="S10" s="52"/>
      <c r="T10" s="52"/>
      <c r="U10" s="52"/>
      <c r="V10" s="52"/>
      <c r="W10" s="52">
        <f>データ!Q6</f>
        <v>85.15</v>
      </c>
      <c r="X10" s="52"/>
      <c r="Y10" s="52"/>
      <c r="Z10" s="52"/>
      <c r="AA10" s="52"/>
      <c r="AB10" s="52"/>
      <c r="AC10" s="52"/>
      <c r="AD10" s="53">
        <f>データ!R6</f>
        <v>3080</v>
      </c>
      <c r="AE10" s="53"/>
      <c r="AF10" s="53"/>
      <c r="AG10" s="53"/>
      <c r="AH10" s="53"/>
      <c r="AI10" s="53"/>
      <c r="AJ10" s="53"/>
      <c r="AK10" s="2"/>
      <c r="AL10" s="53">
        <f>データ!V6</f>
        <v>18602</v>
      </c>
      <c r="AM10" s="53"/>
      <c r="AN10" s="53"/>
      <c r="AO10" s="53"/>
      <c r="AP10" s="53"/>
      <c r="AQ10" s="53"/>
      <c r="AR10" s="53"/>
      <c r="AS10" s="53"/>
      <c r="AT10" s="52">
        <f>データ!W6</f>
        <v>9.5500000000000007</v>
      </c>
      <c r="AU10" s="52"/>
      <c r="AV10" s="52"/>
      <c r="AW10" s="52"/>
      <c r="AX10" s="52"/>
      <c r="AY10" s="52"/>
      <c r="AZ10" s="52"/>
      <c r="BA10" s="52"/>
      <c r="BB10" s="52">
        <f>データ!X6</f>
        <v>1947.85</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SgSvMzy9skIkny9cUzn/R31bLNAUMhEl5BsMvKWjkECZJkRNAyTZVL/G1O7U7met/ynbLY748Yn3fag/kEZ4A==" saltValue="EaNBWLW7WP2davQdNlcY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82368</v>
      </c>
      <c r="D6" s="19">
        <f t="shared" si="3"/>
        <v>46</v>
      </c>
      <c r="E6" s="19">
        <f t="shared" si="3"/>
        <v>17</v>
      </c>
      <c r="F6" s="19">
        <f t="shared" si="3"/>
        <v>1</v>
      </c>
      <c r="G6" s="19">
        <f t="shared" si="3"/>
        <v>0</v>
      </c>
      <c r="H6" s="19" t="str">
        <f t="shared" si="3"/>
        <v>茨城県　小美玉市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63.03</v>
      </c>
      <c r="P6" s="20">
        <f t="shared" si="3"/>
        <v>38.32</v>
      </c>
      <c r="Q6" s="20">
        <f t="shared" si="3"/>
        <v>85.15</v>
      </c>
      <c r="R6" s="20">
        <f t="shared" si="3"/>
        <v>3080</v>
      </c>
      <c r="S6" s="20">
        <f t="shared" si="3"/>
        <v>48797</v>
      </c>
      <c r="T6" s="20">
        <f t="shared" si="3"/>
        <v>144.74</v>
      </c>
      <c r="U6" s="20">
        <f t="shared" si="3"/>
        <v>337.14</v>
      </c>
      <c r="V6" s="20">
        <f t="shared" si="3"/>
        <v>18602</v>
      </c>
      <c r="W6" s="20">
        <f t="shared" si="3"/>
        <v>9.5500000000000007</v>
      </c>
      <c r="X6" s="20">
        <f t="shared" si="3"/>
        <v>1947.85</v>
      </c>
      <c r="Y6" s="21" t="str">
        <f>IF(Y7="",NA(),Y7)</f>
        <v>-</v>
      </c>
      <c r="Z6" s="21">
        <f t="shared" ref="Z6:AH6" si="4">IF(Z7="",NA(),Z7)</f>
        <v>112.2</v>
      </c>
      <c r="AA6" s="21">
        <f t="shared" si="4"/>
        <v>108.57</v>
      </c>
      <c r="AB6" s="21">
        <f t="shared" si="4"/>
        <v>106.67</v>
      </c>
      <c r="AC6" s="21">
        <f t="shared" si="4"/>
        <v>110.76</v>
      </c>
      <c r="AD6" s="21" t="str">
        <f t="shared" si="4"/>
        <v>-</v>
      </c>
      <c r="AE6" s="21">
        <f t="shared" si="4"/>
        <v>107.81</v>
      </c>
      <c r="AF6" s="21">
        <f t="shared" si="4"/>
        <v>107.54</v>
      </c>
      <c r="AG6" s="21">
        <f t="shared" si="4"/>
        <v>107.19</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26.89</v>
      </c>
      <c r="AT6" s="20" t="str">
        <f>IF(AT7="","",IF(AT7="-","【-】","【"&amp;SUBSTITUTE(TEXT(AT7,"#,##0.00"),"-","△")&amp;"】"))</f>
        <v>【3.03】</v>
      </c>
      <c r="AU6" s="21" t="str">
        <f>IF(AU7="",NA(),AU7)</f>
        <v>-</v>
      </c>
      <c r="AV6" s="21">
        <f t="shared" ref="AV6:BD6" si="6">IF(AV7="",NA(),AV7)</f>
        <v>31.02</v>
      </c>
      <c r="AW6" s="21">
        <f t="shared" si="6"/>
        <v>31.08</v>
      </c>
      <c r="AX6" s="21">
        <f t="shared" si="6"/>
        <v>29.94</v>
      </c>
      <c r="AY6" s="21">
        <f t="shared" si="6"/>
        <v>56.34</v>
      </c>
      <c r="AZ6" s="21" t="str">
        <f t="shared" si="6"/>
        <v>-</v>
      </c>
      <c r="BA6" s="21">
        <f t="shared" si="6"/>
        <v>48.56</v>
      </c>
      <c r="BB6" s="21">
        <f t="shared" si="6"/>
        <v>47.58</v>
      </c>
      <c r="BC6" s="21">
        <f t="shared" si="6"/>
        <v>51.09</v>
      </c>
      <c r="BD6" s="21">
        <f t="shared" si="6"/>
        <v>77.260000000000005</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1245.0999999999999</v>
      </c>
      <c r="BM6" s="21">
        <f t="shared" si="7"/>
        <v>1108.8</v>
      </c>
      <c r="BN6" s="21">
        <f t="shared" si="7"/>
        <v>1194.56</v>
      </c>
      <c r="BO6" s="21">
        <f t="shared" si="7"/>
        <v>730.84</v>
      </c>
      <c r="BP6" s="20" t="str">
        <f>IF(BP7="","",IF(BP7="-","【-】","【"&amp;SUBSTITUTE(TEXT(BP7,"#,##0.00"),"-","△")&amp;"】"))</f>
        <v>【630.82】</v>
      </c>
      <c r="BQ6" s="21" t="str">
        <f>IF(BQ7="",NA(),BQ7)</f>
        <v>-</v>
      </c>
      <c r="BR6" s="21">
        <f t="shared" ref="BR6:BZ6" si="8">IF(BR7="",NA(),BR7)</f>
        <v>86.18</v>
      </c>
      <c r="BS6" s="21">
        <f t="shared" si="8"/>
        <v>78.569999999999993</v>
      </c>
      <c r="BT6" s="21">
        <f t="shared" si="8"/>
        <v>85.86</v>
      </c>
      <c r="BU6" s="21">
        <f t="shared" si="8"/>
        <v>77.680000000000007</v>
      </c>
      <c r="BV6" s="21" t="str">
        <f t="shared" si="8"/>
        <v>-</v>
      </c>
      <c r="BW6" s="21">
        <f t="shared" si="8"/>
        <v>79.77</v>
      </c>
      <c r="BX6" s="21">
        <f t="shared" si="8"/>
        <v>79.63</v>
      </c>
      <c r="BY6" s="21">
        <f t="shared" si="8"/>
        <v>76.78</v>
      </c>
      <c r="BZ6" s="21">
        <f t="shared" si="8"/>
        <v>89.17</v>
      </c>
      <c r="CA6" s="20" t="str">
        <f>IF(CA7="","",IF(CA7="-","【-】","【"&amp;SUBSTITUTE(TEXT(CA7,"#,##0.00"),"-","△")&amp;"】"))</f>
        <v>【97.81】</v>
      </c>
      <c r="CB6" s="21" t="str">
        <f>IF(CB7="",NA(),CB7)</f>
        <v>-</v>
      </c>
      <c r="CC6" s="21">
        <f t="shared" ref="CC6:CK6" si="9">IF(CC7="",NA(),CC7)</f>
        <v>178.01</v>
      </c>
      <c r="CD6" s="21">
        <f t="shared" si="9"/>
        <v>195.42</v>
      </c>
      <c r="CE6" s="21">
        <f t="shared" si="9"/>
        <v>179.04</v>
      </c>
      <c r="CF6" s="21">
        <f t="shared" si="9"/>
        <v>198.42</v>
      </c>
      <c r="CG6" s="21" t="str">
        <f t="shared" si="9"/>
        <v>-</v>
      </c>
      <c r="CH6" s="21">
        <f t="shared" si="9"/>
        <v>214.56</v>
      </c>
      <c r="CI6" s="21">
        <f t="shared" si="9"/>
        <v>213.66</v>
      </c>
      <c r="CJ6" s="21">
        <f t="shared" si="9"/>
        <v>224.31</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55.04</v>
      </c>
      <c r="CW6" s="20" t="str">
        <f>IF(CW7="","",IF(CW7="-","【-】","【"&amp;SUBSTITUTE(TEXT(CW7,"#,##0.00"),"-","△")&amp;"】"))</f>
        <v>【58.94】</v>
      </c>
      <c r="CX6" s="21" t="str">
        <f>IF(CX7="",NA(),CX7)</f>
        <v>-</v>
      </c>
      <c r="CY6" s="21">
        <f t="shared" ref="CY6:DG6" si="11">IF(CY7="",NA(),CY7)</f>
        <v>90.69</v>
      </c>
      <c r="CZ6" s="21">
        <f t="shared" si="11"/>
        <v>90.64</v>
      </c>
      <c r="DA6" s="21">
        <f t="shared" si="11"/>
        <v>91.09</v>
      </c>
      <c r="DB6" s="21">
        <f t="shared" si="11"/>
        <v>90.85</v>
      </c>
      <c r="DC6" s="21" t="str">
        <f t="shared" si="11"/>
        <v>-</v>
      </c>
      <c r="DD6" s="21">
        <f t="shared" si="11"/>
        <v>82.06</v>
      </c>
      <c r="DE6" s="21">
        <f t="shared" si="11"/>
        <v>82.26</v>
      </c>
      <c r="DF6" s="21">
        <f t="shared" si="11"/>
        <v>81.33</v>
      </c>
      <c r="DG6" s="21">
        <f t="shared" si="11"/>
        <v>91.92</v>
      </c>
      <c r="DH6" s="20" t="str">
        <f>IF(DH7="","",IF(DH7="-","【-】","【"&amp;SUBSTITUTE(TEXT(DH7,"#,##0.00"),"-","△")&amp;"】"))</f>
        <v>【95.91】</v>
      </c>
      <c r="DI6" s="21" t="str">
        <f>IF(DI7="",NA(),DI7)</f>
        <v>-</v>
      </c>
      <c r="DJ6" s="21">
        <f t="shared" ref="DJ6:DR6" si="12">IF(DJ7="",NA(),DJ7)</f>
        <v>2.87</v>
      </c>
      <c r="DK6" s="21">
        <f t="shared" si="12"/>
        <v>5.68</v>
      </c>
      <c r="DL6" s="21">
        <f t="shared" si="12"/>
        <v>8.49</v>
      </c>
      <c r="DM6" s="21">
        <f t="shared" si="12"/>
        <v>11.13</v>
      </c>
      <c r="DN6" s="21" t="str">
        <f t="shared" si="12"/>
        <v>-</v>
      </c>
      <c r="DO6" s="21">
        <f t="shared" si="12"/>
        <v>19.93</v>
      </c>
      <c r="DP6" s="21">
        <f t="shared" si="12"/>
        <v>21.94</v>
      </c>
      <c r="DQ6" s="21">
        <f t="shared" si="12"/>
        <v>22.89</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0.76</v>
      </c>
      <c r="ED6" s="20" t="str">
        <f>IF(ED7="","",IF(ED7="-","【-】","【"&amp;SUBSTITUTE(TEXT(ED7,"#,##0.00"),"-","△")&amp;"】"))</f>
        <v>【8.68】</v>
      </c>
      <c r="EE6" s="21" t="str">
        <f>IF(EE7="",NA(),EE7)</f>
        <v>-</v>
      </c>
      <c r="EF6" s="21">
        <f t="shared" ref="EF6:EN6" si="14">IF(EF7="",NA(),EF7)</f>
        <v>1.1000000000000001</v>
      </c>
      <c r="EG6" s="21">
        <f t="shared" si="14"/>
        <v>0.72</v>
      </c>
      <c r="EH6" s="21">
        <f t="shared" si="14"/>
        <v>0.8</v>
      </c>
      <c r="EI6" s="21">
        <f t="shared" si="14"/>
        <v>0.53</v>
      </c>
      <c r="EJ6" s="21" t="str">
        <f t="shared" si="14"/>
        <v>-</v>
      </c>
      <c r="EK6" s="21">
        <f t="shared" si="14"/>
        <v>0.32</v>
      </c>
      <c r="EL6" s="21">
        <f t="shared" si="14"/>
        <v>0.1</v>
      </c>
      <c r="EM6" s="21">
        <f t="shared" si="14"/>
        <v>0.09</v>
      </c>
      <c r="EN6" s="21">
        <f t="shared" si="14"/>
        <v>0.06</v>
      </c>
      <c r="EO6" s="20" t="str">
        <f>IF(EO7="","",IF(EO7="-","【-】","【"&amp;SUBSTITUTE(TEXT(EO7,"#,##0.00"),"-","△")&amp;"】"))</f>
        <v>【0.22】</v>
      </c>
    </row>
    <row r="7" spans="1:148" s="22" customFormat="1" x14ac:dyDescent="0.15">
      <c r="A7" s="14"/>
      <c r="B7" s="23">
        <v>2023</v>
      </c>
      <c r="C7" s="23">
        <v>82368</v>
      </c>
      <c r="D7" s="23">
        <v>46</v>
      </c>
      <c r="E7" s="23">
        <v>17</v>
      </c>
      <c r="F7" s="23">
        <v>1</v>
      </c>
      <c r="G7" s="23">
        <v>0</v>
      </c>
      <c r="H7" s="23" t="s">
        <v>96</v>
      </c>
      <c r="I7" s="23" t="s">
        <v>97</v>
      </c>
      <c r="J7" s="23" t="s">
        <v>98</v>
      </c>
      <c r="K7" s="23" t="s">
        <v>99</v>
      </c>
      <c r="L7" s="23" t="s">
        <v>100</v>
      </c>
      <c r="M7" s="23" t="s">
        <v>101</v>
      </c>
      <c r="N7" s="24" t="s">
        <v>102</v>
      </c>
      <c r="O7" s="24">
        <v>63.03</v>
      </c>
      <c r="P7" s="24">
        <v>38.32</v>
      </c>
      <c r="Q7" s="24">
        <v>85.15</v>
      </c>
      <c r="R7" s="24">
        <v>3080</v>
      </c>
      <c r="S7" s="24">
        <v>48797</v>
      </c>
      <c r="T7" s="24">
        <v>144.74</v>
      </c>
      <c r="U7" s="24">
        <v>337.14</v>
      </c>
      <c r="V7" s="24">
        <v>18602</v>
      </c>
      <c r="W7" s="24">
        <v>9.5500000000000007</v>
      </c>
      <c r="X7" s="24">
        <v>1947.85</v>
      </c>
      <c r="Y7" s="24" t="s">
        <v>102</v>
      </c>
      <c r="Z7" s="24">
        <v>112.2</v>
      </c>
      <c r="AA7" s="24">
        <v>108.57</v>
      </c>
      <c r="AB7" s="24">
        <v>106.67</v>
      </c>
      <c r="AC7" s="24">
        <v>110.76</v>
      </c>
      <c r="AD7" s="24" t="s">
        <v>102</v>
      </c>
      <c r="AE7" s="24">
        <v>107.81</v>
      </c>
      <c r="AF7" s="24">
        <v>107.54</v>
      </c>
      <c r="AG7" s="24">
        <v>107.19</v>
      </c>
      <c r="AH7" s="24">
        <v>106.8</v>
      </c>
      <c r="AI7" s="24">
        <v>105.91</v>
      </c>
      <c r="AJ7" s="24" t="s">
        <v>102</v>
      </c>
      <c r="AK7" s="24">
        <v>0</v>
      </c>
      <c r="AL7" s="24">
        <v>0</v>
      </c>
      <c r="AM7" s="24">
        <v>0</v>
      </c>
      <c r="AN7" s="24">
        <v>0</v>
      </c>
      <c r="AO7" s="24" t="s">
        <v>102</v>
      </c>
      <c r="AP7" s="24">
        <v>18.2</v>
      </c>
      <c r="AQ7" s="24">
        <v>19.059999999999999</v>
      </c>
      <c r="AR7" s="24">
        <v>31.07</v>
      </c>
      <c r="AS7" s="24">
        <v>26.89</v>
      </c>
      <c r="AT7" s="24">
        <v>3.03</v>
      </c>
      <c r="AU7" s="24" t="s">
        <v>102</v>
      </c>
      <c r="AV7" s="24">
        <v>31.02</v>
      </c>
      <c r="AW7" s="24">
        <v>31.08</v>
      </c>
      <c r="AX7" s="24">
        <v>29.94</v>
      </c>
      <c r="AY7" s="24">
        <v>56.34</v>
      </c>
      <c r="AZ7" s="24" t="s">
        <v>102</v>
      </c>
      <c r="BA7" s="24">
        <v>48.56</v>
      </c>
      <c r="BB7" s="24">
        <v>47.58</v>
      </c>
      <c r="BC7" s="24">
        <v>51.09</v>
      </c>
      <c r="BD7" s="24">
        <v>77.260000000000005</v>
      </c>
      <c r="BE7" s="24">
        <v>78.430000000000007</v>
      </c>
      <c r="BF7" s="24" t="s">
        <v>102</v>
      </c>
      <c r="BG7" s="24">
        <v>0</v>
      </c>
      <c r="BH7" s="24">
        <v>0</v>
      </c>
      <c r="BI7" s="24">
        <v>0</v>
      </c>
      <c r="BJ7" s="24">
        <v>0</v>
      </c>
      <c r="BK7" s="24" t="s">
        <v>102</v>
      </c>
      <c r="BL7" s="24">
        <v>1245.0999999999999</v>
      </c>
      <c r="BM7" s="24">
        <v>1108.8</v>
      </c>
      <c r="BN7" s="24">
        <v>1194.56</v>
      </c>
      <c r="BO7" s="24">
        <v>730.84</v>
      </c>
      <c r="BP7" s="24">
        <v>630.82000000000005</v>
      </c>
      <c r="BQ7" s="24" t="s">
        <v>102</v>
      </c>
      <c r="BR7" s="24">
        <v>86.18</v>
      </c>
      <c r="BS7" s="24">
        <v>78.569999999999993</v>
      </c>
      <c r="BT7" s="24">
        <v>85.86</v>
      </c>
      <c r="BU7" s="24">
        <v>77.680000000000007</v>
      </c>
      <c r="BV7" s="24" t="s">
        <v>102</v>
      </c>
      <c r="BW7" s="24">
        <v>79.77</v>
      </c>
      <c r="BX7" s="24">
        <v>79.63</v>
      </c>
      <c r="BY7" s="24">
        <v>76.78</v>
      </c>
      <c r="BZ7" s="24">
        <v>89.17</v>
      </c>
      <c r="CA7" s="24">
        <v>97.81</v>
      </c>
      <c r="CB7" s="24" t="s">
        <v>102</v>
      </c>
      <c r="CC7" s="24">
        <v>178.01</v>
      </c>
      <c r="CD7" s="24">
        <v>195.42</v>
      </c>
      <c r="CE7" s="24">
        <v>179.04</v>
      </c>
      <c r="CF7" s="24">
        <v>198.42</v>
      </c>
      <c r="CG7" s="24" t="s">
        <v>102</v>
      </c>
      <c r="CH7" s="24">
        <v>214.56</v>
      </c>
      <c r="CI7" s="24">
        <v>213.66</v>
      </c>
      <c r="CJ7" s="24">
        <v>224.31</v>
      </c>
      <c r="CK7" s="24">
        <v>184.85</v>
      </c>
      <c r="CL7" s="24">
        <v>138.75</v>
      </c>
      <c r="CM7" s="24" t="s">
        <v>102</v>
      </c>
      <c r="CN7" s="24" t="s">
        <v>102</v>
      </c>
      <c r="CO7" s="24" t="s">
        <v>102</v>
      </c>
      <c r="CP7" s="24" t="s">
        <v>102</v>
      </c>
      <c r="CQ7" s="24" t="s">
        <v>102</v>
      </c>
      <c r="CR7" s="24" t="s">
        <v>102</v>
      </c>
      <c r="CS7" s="24">
        <v>49.47</v>
      </c>
      <c r="CT7" s="24">
        <v>48.19</v>
      </c>
      <c r="CU7" s="24">
        <v>47.32</v>
      </c>
      <c r="CV7" s="24">
        <v>55.04</v>
      </c>
      <c r="CW7" s="24">
        <v>58.94</v>
      </c>
      <c r="CX7" s="24" t="s">
        <v>102</v>
      </c>
      <c r="CY7" s="24">
        <v>90.69</v>
      </c>
      <c r="CZ7" s="24">
        <v>90.64</v>
      </c>
      <c r="DA7" s="24">
        <v>91.09</v>
      </c>
      <c r="DB7" s="24">
        <v>90.85</v>
      </c>
      <c r="DC7" s="24" t="s">
        <v>102</v>
      </c>
      <c r="DD7" s="24">
        <v>82.06</v>
      </c>
      <c r="DE7" s="24">
        <v>82.26</v>
      </c>
      <c r="DF7" s="24">
        <v>81.33</v>
      </c>
      <c r="DG7" s="24">
        <v>91.92</v>
      </c>
      <c r="DH7" s="24">
        <v>95.91</v>
      </c>
      <c r="DI7" s="24" t="s">
        <v>102</v>
      </c>
      <c r="DJ7" s="24">
        <v>2.87</v>
      </c>
      <c r="DK7" s="24">
        <v>5.68</v>
      </c>
      <c r="DL7" s="24">
        <v>8.49</v>
      </c>
      <c r="DM7" s="24">
        <v>11.13</v>
      </c>
      <c r="DN7" s="24" t="s">
        <v>102</v>
      </c>
      <c r="DO7" s="24">
        <v>19.93</v>
      </c>
      <c r="DP7" s="24">
        <v>21.94</v>
      </c>
      <c r="DQ7" s="24">
        <v>22.89</v>
      </c>
      <c r="DR7" s="24">
        <v>31.14</v>
      </c>
      <c r="DS7" s="24">
        <v>41.09</v>
      </c>
      <c r="DT7" s="24" t="s">
        <v>102</v>
      </c>
      <c r="DU7" s="24">
        <v>0</v>
      </c>
      <c r="DV7" s="24">
        <v>0</v>
      </c>
      <c r="DW7" s="24">
        <v>0</v>
      </c>
      <c r="DX7" s="24">
        <v>0</v>
      </c>
      <c r="DY7" s="24" t="s">
        <v>102</v>
      </c>
      <c r="DZ7" s="24">
        <v>0</v>
      </c>
      <c r="EA7" s="24">
        <v>0</v>
      </c>
      <c r="EB7" s="24">
        <v>0</v>
      </c>
      <c r="EC7" s="24">
        <v>0.76</v>
      </c>
      <c r="ED7" s="24">
        <v>8.68</v>
      </c>
      <c r="EE7" s="24" t="s">
        <v>102</v>
      </c>
      <c r="EF7" s="24">
        <v>1.1000000000000001</v>
      </c>
      <c r="EG7" s="24">
        <v>0.72</v>
      </c>
      <c r="EH7" s="24">
        <v>0.8</v>
      </c>
      <c r="EI7" s="24">
        <v>0.53</v>
      </c>
      <c r="EJ7" s="24" t="s">
        <v>102</v>
      </c>
      <c r="EK7" s="24">
        <v>0.32</v>
      </c>
      <c r="EL7" s="24">
        <v>0.1</v>
      </c>
      <c r="EM7" s="24">
        <v>0.09</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2025-01-24T06:59:06Z</dcterms:created>
  <dcterms:modified xsi:type="dcterms:W3CDTF">2025-01-30T10:41:15Z</dcterms:modified>
  <cp:category/>
</cp:coreProperties>
</file>