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4_市町村等から\34_大洗町\"/>
    </mc:Choice>
  </mc:AlternateContent>
  <workbookProtection workbookAlgorithmName="SHA-512" workbookHashValue="TkzfLTIhK9nBl1JWsUUMSTtgni9Hs9un7vYVAzA8i4R81r78uB5lq8zQvW4aPrr1Gz15x4/eg4FGZ3t8eFLK0A==" workbookSaltValue="0iSw0zMb1eeGbqMWlnyL7g==" workbookSpinCount="100000" lockStructure="1"/>
  <bookViews>
    <workbookView xWindow="0" yWindow="0" windowWidth="28800" windowHeight="123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<sst xmlns="http://schemas.openxmlformats.org/spreadsheetml/2006/main" count="228" uniqueCount="113">
  <si>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</si>
  <si>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</si>
  <si>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</si>
  <si>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</si>
  <si>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</si>
  <si>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</si>
  <si>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</si>
  <si>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</si>
  <si>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</si>
  <si>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</si>
  <si>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</si>
  <si>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</si>
  <si>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</si>
  <si>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</si>
  <si>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</si>
  <si>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</si>
  <si>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</si>
  <si>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</si>
  <si>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</si>
  <si>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</si>
  <si>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</si>
  <si>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</si>
  <si>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</si>
  <si>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</si>
  <si>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</si>
  <si>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</si>
  <si>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</si>
  <si>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</si>
  <si>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</si>
  <si>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</si>
  <si>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</si>
  <si>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</si>
  <si>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</si>
  <si>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</si>
  <si>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</si>
  <si>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</si>
  <si>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</si>
  <si>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</si>
  <si>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</si>
  <si>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</si>
  <si>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</si>
  <si>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</si>
  <si>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</si>
  <si>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</si>
  <si>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</si>
  <si>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</si>
  <si>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</si>
  <si>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</si>
  <si>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</si>
  <si>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</si>
  <si>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</si>
  <si>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</si>
  <si>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</si>
  <si>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</si>
  <si>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</si>
  <si>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</si>
  <si>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</si>
  <si>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</si>
  <si>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</si>
  <si>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</si>
  <si>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</si>
  <si>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</si>
  <si>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</si>
  <si>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</si>
  <si>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</si>
  <si>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</si>
  <si>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</si>
  <si>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</si>
  <si>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</si>
  <si>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</si>
  <si>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</si>
  <si>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</si>
  <si>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</si>
  <si>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</si>
  <si>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</si>
  <si>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</si>
  <si>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</si>
  <si>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</si>
  <si>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</si>
  <si>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</si>
  <si>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</si>
  <si>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</si>
  <si>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</si>
  <si>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</si>
  <si>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</si>
  <si>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</si>
  <si>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</si>
  <si>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</si>
  <si>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</si>
  <si>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</si>
  <si>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</si>
  <si>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</si>
  <si>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</si>
  <si>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大洗町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</si>
  <si>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</si>
  <si>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</si>
  <si>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</si>
  <si>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</si>
  <si>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</si>
  <si>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</si>
  <si>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</si>
  <si>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</si>
  <si>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</si>
  <si>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</si>
  <si>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</si>
  <si>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</si>
  <si>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</si>
  <si>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</si>
  <si>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</si>
  <si>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</si>
  <si>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rPr>
        <sz val="11"/>
        <rFont val="ＭＳ ゴシック"/>
        <family val="3"/>
        <charset val="128"/>
      </rPr>
      <t>①有形固定資産減価償却率及び②管路経年化率は、
　類似団体と比較して高い数値になっている。
　要因には、昭和50年代以前に整備された管路及び
　水道施設が多いことが挙げられる。</t>
    </r>
    <r>
      <rPr>
        <sz val="11"/>
        <color rgb="FFFF0000"/>
        <rFont val="ＭＳ ゴシック"/>
        <family val="3"/>
        <charset val="128"/>
      </rPr>
      <t xml:space="preserve">
</t>
    </r>
    <r>
      <rPr>
        <sz val="11"/>
        <rFont val="ＭＳ ゴシック"/>
        <family val="3"/>
        <charset val="128"/>
      </rPr>
      <t xml:space="preserve">③管路更新率において、令和4年度中に管路を更新
　した箇所の舗装工事等を令和5年度中に整備した
　ことにより更新率が一時的に低くなっているが、
　今後管路更新工事等が増えていくことから更新率
　は上がっていく見込みである。
</t>
    </r>
    <rPh sb="100" eb="102">
      <t>レイワ</t>
    </rPh>
    <rPh sb="103" eb="106">
      <t>ネンドチュウ</t>
    </rPh>
    <rPh sb="107" eb="109">
      <t>カンロ</t>
    </rPh>
    <rPh sb="110" eb="112">
      <t>コウシン</t>
    </rPh>
    <rPh sb="116" eb="118">
      <t>カショ</t>
    </rPh>
    <rPh sb="119" eb="121">
      <t>ホソウ</t>
    </rPh>
    <rPh sb="121" eb="123">
      <t>コウジ</t>
    </rPh>
    <rPh sb="123" eb="124">
      <t>トウ</t>
    </rPh>
    <rPh sb="125" eb="127">
      <t>レイワ</t>
    </rPh>
    <rPh sb="128" eb="130">
      <t>ネンド</t>
    </rPh>
    <rPh sb="130" eb="131">
      <t>チュウ</t>
    </rPh>
    <rPh sb="132" eb="134">
      <t>セイビ</t>
    </rPh>
    <rPh sb="143" eb="145">
      <t>コウシン</t>
    </rPh>
    <rPh sb="145" eb="146">
      <t>リツ</t>
    </rPh>
    <rPh sb="147" eb="150">
      <t>イチジテキ</t>
    </rPh>
    <rPh sb="151" eb="152">
      <t>ヒク</t>
    </rPh>
    <rPh sb="164" eb="166">
      <t>カンロ</t>
    </rPh>
    <rPh sb="166" eb="168">
      <t>コウシン</t>
    </rPh>
    <rPh sb="168" eb="170">
      <t>コウジ</t>
    </rPh>
    <rPh sb="170" eb="171">
      <t>トウ</t>
    </rPh>
    <rPh sb="172" eb="173">
      <t>フ</t>
    </rPh>
    <rPh sb="181" eb="183">
      <t>コウシン</t>
    </rPh>
    <rPh sb="183" eb="184">
      <t>リツ</t>
    </rPh>
    <rPh sb="187" eb="188">
      <t>ア</t>
    </rPh>
    <rPh sb="193" eb="195">
      <t>ミコ</t>
    </rPh>
    <phoneticPr fontId="4"/>
  </si>
  <si>
    <r>
      <rPr>
        <sz val="11"/>
        <rFont val="ＭＳ ゴシック"/>
        <family val="3"/>
        <charset val="128"/>
      </rPr>
      <t>　令和4年度中の料金改定に伴い、一時的に単年度収支の赤字は解消されたが、管路経年化率が高い現状を踏まえ、配水管更新工事が急務となっていることから、今後の経営の健全性・効率性を注視してく必要がある。</t>
    </r>
    <r>
      <rPr>
        <sz val="11"/>
        <color rgb="FFFF0000"/>
        <rFont val="ＭＳ ゴシック"/>
        <family val="3"/>
        <charset val="128"/>
      </rPr>
      <t xml:space="preserve">
　</t>
    </r>
    <r>
      <rPr>
        <sz val="11"/>
        <rFont val="ＭＳ ゴシック"/>
        <family val="3"/>
        <charset val="128"/>
      </rPr>
      <t>また、類似団体と比較して、企業債残高対給水収益比率が低く、有形固定資産減価償却率及び管路経年化率が高い状況であるため、施設更新に必要な財源の確保として企業債を活用し、計画的な管路等の更新を行っていく。</t>
    </r>
    <r>
      <rPr>
        <sz val="11"/>
        <color rgb="FFFF0000"/>
        <rFont val="ＭＳ ゴシック"/>
        <family val="3"/>
        <charset val="128"/>
      </rPr>
      <t xml:space="preserve">
　</t>
    </r>
    <r>
      <rPr>
        <sz val="11"/>
        <rFont val="ＭＳ ゴシック"/>
        <family val="3"/>
        <charset val="128"/>
      </rPr>
      <t>施設利用率が類似団体と比較して数値が低く、今後は周辺団体との広域化・共同化も含め検討し、施設更新の際には、現状に見合った能力へのダウンサイジングや施設の統廃合も視野に入れ、安定的な事業の運営を行っていく。</t>
    </r>
    <rPh sb="16" eb="19">
      <t>イチジテキ</t>
    </rPh>
    <rPh sb="73" eb="75">
      <t>コンゴ</t>
    </rPh>
    <rPh sb="76" eb="78">
      <t>ケイエイ</t>
    </rPh>
    <rPh sb="79" eb="82">
      <t>ケンゼンセイ</t>
    </rPh>
    <rPh sb="83" eb="86">
      <t>コウリツセイ</t>
    </rPh>
    <rPh sb="87" eb="89">
      <t>チュウシ</t>
    </rPh>
    <rPh sb="92" eb="94">
      <t>ヒツヨウ</t>
    </rPh>
    <phoneticPr fontId="4"/>
  </si>
  <si>
    <t>①経常収支比率は100％を超えており、これは令和4年度中に実施した料金改定によるものだと思われる。 今後、管路更新工事等が増えていくことから注視する必要がある。
②累積欠損金比率では、平成26年度以降は比率0％となり欠損金は発生していない。
③流動比率は、比率100％以上であるが、類似団体より低い数値となっている。企業債を活用した管路更新の増加、現金等の流動資産の減少が要因として考えられることから、今後も、将来の見込みも踏まえた分析を行っていく。
④企業債残高対給水収益比率は、類似団体と比較して低い数値となっているが、今後は企業債を活用した管路更新工事等が増えていくことから、比率について上昇傾向になると思われる。補助金などを活用しながら計画的な経営を実施していく。
⑤料金回収率は、直近5年間で100％を下回っているので、健全経営を続けていくために改善点などの分析を行っていく。
⑥給水原価は、類似団体と比較して高い数値となっている。更なる費用の削減を行い、更新投資財源の確保に努めていく。
⑦施設利用率は、使用量の多い夏と比較的少ない冬とでは一日平均水量に差が生じている。また、人口減少等により一日平均配水量が減少しているため低くなっている。配水管路等に関して、実情に見合った規模に更新することも検討している。
⑧有収率は、流量計を更新したことによる精度向上に加え広範囲の漏水調査により修繕箇所を改善したことが思料される。</t>
    <rPh sb="59" eb="60">
      <t>トウ</t>
    </rPh>
    <rPh sb="265" eb="267">
      <t>キギョウ</t>
    </rPh>
    <rPh sb="267" eb="268">
      <t>サイ</t>
    </rPh>
    <rPh sb="269" eb="271">
      <t>カツヨウ</t>
    </rPh>
    <rPh sb="279" eb="280">
      <t>トウ</t>
    </rPh>
    <rPh sb="310" eb="313">
      <t>ホジョキン</t>
    </rPh>
    <rPh sb="322" eb="325">
      <t>ケイカクテキ</t>
    </rPh>
    <rPh sb="329" eb="331">
      <t>ジッシ</t>
    </rPh>
    <rPh sb="567" eb="570">
      <t>リュウリョウケイ</t>
    </rPh>
    <rPh sb="571" eb="573">
      <t>コウシン</t>
    </rPh>
    <rPh sb="580" eb="582">
      <t>セイド</t>
    </rPh>
    <rPh sb="583" eb="584">
      <t>ウエ</t>
    </rPh>
    <rPh sb="587" eb="590">
      <t>コウハンイ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</si>
</sst>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0.56999999999999995</c:v>
                </c:pt>
                <c:pt idx="1">
                  <c:v>0.71</c:v>
                </c:pt>
                <c:pt idx="2">
                  <c:v>0.68</c:v>
                </c:pt>
                <c:pt idx="3">
                  <c:v>1.23</c:v>
                </c:pt>
                <c:pt idx="4">
                  <c:v>0.31</c:v>
                </c:pt>
              </c:numCache>
            </c:numRef>
          </c:val>
          <c:extLst>
            <c:ext xmlns:c16="http://schemas.microsoft.com/office/drawing/2014/chart" uri="{C3380CC4-5D6E-409C-BE32-E72D297353CC}">
              <c16:uniqueId val="{00000000-B957-44CA-B1B0-8FEB39723F8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0.44</c:v>
                </c:pt>
                <c:pt idx="2">
                  <c:v>0.5</c:v>
                </c:pt>
                <c:pt idx="3">
                  <c:v>0.4</c:v>
                </c:pt>
                <c:pt idx="4">
                  <c:v>0.4</c:v>
                </c:pt>
              </c:numCache>
            </c:numRef>
          </c:val>
          <c:smooth val="0"/>
          <c:extLst>
            <c:ext xmlns:c16="http://schemas.microsoft.com/office/drawing/2014/chart" uri="{C3380CC4-5D6E-409C-BE32-E72D297353CC}">
              <c16:uniqueId val="{00000001-B957-44CA-B1B0-8FEB39723F8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48.34</c:v>
                </c:pt>
                <c:pt idx="1">
                  <c:v>48.39</c:v>
                </c:pt>
                <c:pt idx="2">
                  <c:v>48.18</c:v>
                </c:pt>
                <c:pt idx="3">
                  <c:v>49.28</c:v>
                </c:pt>
                <c:pt idx="4">
                  <c:v>43.9</c:v>
                </c:pt>
              </c:numCache>
            </c:numRef>
          </c:val>
          <c:extLst>
            <c:ext xmlns:c16="http://schemas.microsoft.com/office/drawing/2014/chart" uri="{C3380CC4-5D6E-409C-BE32-E72D297353CC}">
              <c16:uniqueId val="{00000000-DEAA-42AB-BDEF-0DEC6414033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54.43</c:v>
                </c:pt>
                <c:pt idx="2">
                  <c:v>53.87</c:v>
                </c:pt>
                <c:pt idx="3">
                  <c:v>54.49</c:v>
                </c:pt>
                <c:pt idx="4">
                  <c:v>54.8</c:v>
                </c:pt>
              </c:numCache>
            </c:numRef>
          </c:val>
          <c:smooth val="0"/>
          <c:extLst>
            <c:ext xmlns:c16="http://schemas.microsoft.com/office/drawing/2014/chart" uri="{C3380CC4-5D6E-409C-BE32-E72D297353CC}">
              <c16:uniqueId val="{00000001-DEAA-42AB-BDEF-0DEC6414033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81.56</c:v>
                </c:pt>
                <c:pt idx="1">
                  <c:v>80.400000000000006</c:v>
                </c:pt>
                <c:pt idx="2">
                  <c:v>80.87</c:v>
                </c:pt>
                <c:pt idx="3">
                  <c:v>78.680000000000007</c:v>
                </c:pt>
                <c:pt idx="4">
                  <c:v>85.57</c:v>
                </c:pt>
              </c:numCache>
            </c:numRef>
          </c:val>
          <c:extLst>
            <c:ext xmlns:c16="http://schemas.microsoft.com/office/drawing/2014/chart" uri="{C3380CC4-5D6E-409C-BE32-E72D297353CC}">
              <c16:uniqueId val="{00000000-548B-4DEA-B4C2-74D0BE4BD3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79.44</c:v>
                </c:pt>
                <c:pt idx="2">
                  <c:v>79.489999999999995</c:v>
                </c:pt>
                <c:pt idx="3">
                  <c:v>78.8</c:v>
                </c:pt>
                <c:pt idx="4">
                  <c:v>77.98</c:v>
                </c:pt>
              </c:numCache>
            </c:numRef>
          </c:val>
          <c:smooth val="0"/>
          <c:extLst>
            <c:ext xmlns:c16="http://schemas.microsoft.com/office/drawing/2014/chart" uri="{C3380CC4-5D6E-409C-BE32-E72D297353CC}">
              <c16:uniqueId val="{00000001-548B-4DEA-B4C2-74D0BE4BD3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97.35</c:v>
                </c:pt>
                <c:pt idx="1">
                  <c:v>88.32</c:v>
                </c:pt>
                <c:pt idx="2">
                  <c:v>90.49</c:v>
                </c:pt>
                <c:pt idx="3">
                  <c:v>101.16</c:v>
                </c:pt>
                <c:pt idx="4">
                  <c:v>104.37</c:v>
                </c:pt>
              </c:numCache>
            </c:numRef>
          </c:val>
          <c:extLst>
            <c:ext xmlns:c16="http://schemas.microsoft.com/office/drawing/2014/chart" uri="{C3380CC4-5D6E-409C-BE32-E72D297353CC}">
              <c16:uniqueId val="{00000000-7F46-4C89-8D2C-D8C23C342E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109.02</c:v>
                </c:pt>
                <c:pt idx="2">
                  <c:v>107.81</c:v>
                </c:pt>
                <c:pt idx="3">
                  <c:v>107.21</c:v>
                </c:pt>
                <c:pt idx="4">
                  <c:v>105.97</c:v>
                </c:pt>
              </c:numCache>
            </c:numRef>
          </c:val>
          <c:smooth val="0"/>
          <c:extLst>
            <c:ext xmlns:c16="http://schemas.microsoft.com/office/drawing/2014/chart" uri="{C3380CC4-5D6E-409C-BE32-E72D297353CC}">
              <c16:uniqueId val="{00000001-7F46-4C89-8D2C-D8C23C342E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60.03</c:v>
                </c:pt>
                <c:pt idx="1">
                  <c:v>60.63</c:v>
                </c:pt>
                <c:pt idx="2">
                  <c:v>60.8</c:v>
                </c:pt>
                <c:pt idx="3">
                  <c:v>60.92</c:v>
                </c:pt>
                <c:pt idx="4">
                  <c:v>61.66</c:v>
                </c:pt>
              </c:numCache>
            </c:numRef>
          </c:val>
          <c:extLst>
            <c:ext xmlns:c16="http://schemas.microsoft.com/office/drawing/2014/chart" uri="{C3380CC4-5D6E-409C-BE32-E72D297353CC}">
              <c16:uniqueId val="{00000000-C7AE-4857-96AB-C0C8232C9D2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49.39</c:v>
                </c:pt>
                <c:pt idx="2">
                  <c:v>50.75</c:v>
                </c:pt>
                <c:pt idx="3">
                  <c:v>51.72</c:v>
                </c:pt>
                <c:pt idx="4">
                  <c:v>52.27</c:v>
                </c:pt>
              </c:numCache>
            </c:numRef>
          </c:val>
          <c:smooth val="0"/>
          <c:extLst>
            <c:ext xmlns:c16="http://schemas.microsoft.com/office/drawing/2014/chart" uri="{C3380CC4-5D6E-409C-BE32-E72D297353CC}">
              <c16:uniqueId val="{00000001-C7AE-4857-96AB-C0C8232C9D2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37.270000000000003</c:v>
                </c:pt>
                <c:pt idx="1">
                  <c:v>37.119999999999997</c:v>
                </c:pt>
                <c:pt idx="2">
                  <c:v>37.74</c:v>
                </c:pt>
                <c:pt idx="3">
                  <c:v>38.08</c:v>
                </c:pt>
                <c:pt idx="4">
                  <c:v>37.54</c:v>
                </c:pt>
              </c:numCache>
            </c:numRef>
          </c:val>
          <c:extLst>
            <c:ext xmlns:c16="http://schemas.microsoft.com/office/drawing/2014/chart" uri="{C3380CC4-5D6E-409C-BE32-E72D297353CC}">
              <c16:uniqueId val="{00000000-1CBD-49AD-9423-1143B412E32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18.57</c:v>
                </c:pt>
                <c:pt idx="2">
                  <c:v>21.14</c:v>
                </c:pt>
                <c:pt idx="3">
                  <c:v>22.12</c:v>
                </c:pt>
                <c:pt idx="4">
                  <c:v>25.67</c:v>
                </c:pt>
              </c:numCache>
            </c:numRef>
          </c:val>
          <c:smooth val="0"/>
          <c:extLst>
            <c:ext xmlns:c16="http://schemas.microsoft.com/office/drawing/2014/chart" uri="{C3380CC4-5D6E-409C-BE32-E72D297353CC}">
              <c16:uniqueId val="{00000001-1CBD-49AD-9423-1143B412E32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E4-41BF-AF00-CB600372A7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11</c:v>
                </c:pt>
                <c:pt idx="2">
                  <c:v>8.86</c:v>
                </c:pt>
                <c:pt idx="3">
                  <c:v>7.65</c:v>
                </c:pt>
                <c:pt idx="4">
                  <c:v>8.52</c:v>
                </c:pt>
              </c:numCache>
            </c:numRef>
          </c:val>
          <c:smooth val="0"/>
          <c:extLst>
            <c:ext xmlns:c16="http://schemas.microsoft.com/office/drawing/2014/chart" uri="{C3380CC4-5D6E-409C-BE32-E72D297353CC}">
              <c16:uniqueId val="{00000001-D1E4-41BF-AF00-CB600372A7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522.25</c:v>
                </c:pt>
                <c:pt idx="1">
                  <c:v>456.3</c:v>
                </c:pt>
                <c:pt idx="2">
                  <c:v>304.89999999999998</c:v>
                </c:pt>
                <c:pt idx="3">
                  <c:v>272.06</c:v>
                </c:pt>
                <c:pt idx="4">
                  <c:v>223.65</c:v>
                </c:pt>
              </c:numCache>
            </c:numRef>
          </c:val>
          <c:extLst>
            <c:ext xmlns:c16="http://schemas.microsoft.com/office/drawing/2014/chart" uri="{C3380CC4-5D6E-409C-BE32-E72D297353CC}">
              <c16:uniqueId val="{00000000-0D0C-46E4-A2A4-807BAE330F1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371.81</c:v>
                </c:pt>
                <c:pt idx="2">
                  <c:v>384.23</c:v>
                </c:pt>
                <c:pt idx="3">
                  <c:v>364.3</c:v>
                </c:pt>
                <c:pt idx="4">
                  <c:v>378.87</c:v>
                </c:pt>
              </c:numCache>
            </c:numRef>
          </c:val>
          <c:smooth val="0"/>
          <c:extLst>
            <c:ext xmlns:c16="http://schemas.microsoft.com/office/drawing/2014/chart" uri="{C3380CC4-5D6E-409C-BE32-E72D297353CC}">
              <c16:uniqueId val="{00000001-0D0C-46E4-A2A4-807BAE330F1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120.7</c:v>
                </c:pt>
                <c:pt idx="1">
                  <c:v>147.15</c:v>
                </c:pt>
                <c:pt idx="2">
                  <c:v>174.09</c:v>
                </c:pt>
                <c:pt idx="3">
                  <c:v>179.54</c:v>
                </c:pt>
                <c:pt idx="4">
                  <c:v>174.96</c:v>
                </c:pt>
              </c:numCache>
            </c:numRef>
          </c:val>
          <c:extLst>
            <c:ext xmlns:c16="http://schemas.microsoft.com/office/drawing/2014/chart" uri="{C3380CC4-5D6E-409C-BE32-E72D297353CC}">
              <c16:uniqueId val="{00000000-3834-42E1-9368-877E09D0D1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465.85</c:v>
                </c:pt>
                <c:pt idx="2">
                  <c:v>439.43</c:v>
                </c:pt>
                <c:pt idx="3">
                  <c:v>438.41</c:v>
                </c:pt>
                <c:pt idx="4">
                  <c:v>430.23</c:v>
                </c:pt>
              </c:numCache>
            </c:numRef>
          </c:val>
          <c:smooth val="0"/>
          <c:extLst>
            <c:ext xmlns:c16="http://schemas.microsoft.com/office/drawing/2014/chart" uri="{C3380CC4-5D6E-409C-BE32-E72D297353CC}">
              <c16:uniqueId val="{00000001-3834-42E1-9368-877E09D0D1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94.41</c:v>
                </c:pt>
                <c:pt idx="1">
                  <c:v>84.42</c:v>
                </c:pt>
                <c:pt idx="2">
                  <c:v>80.180000000000007</c:v>
                </c:pt>
                <c:pt idx="3">
                  <c:v>80.27</c:v>
                </c:pt>
                <c:pt idx="4">
                  <c:v>86.2</c:v>
                </c:pt>
              </c:numCache>
            </c:numRef>
          </c:val>
          <c:extLst>
            <c:ext xmlns:c16="http://schemas.microsoft.com/office/drawing/2014/chart" uri="{C3380CC4-5D6E-409C-BE32-E72D297353CC}">
              <c16:uniqueId val="{00000000-E243-433A-9BF5-40A6B04AB46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92.39</c:v>
                </c:pt>
                <c:pt idx="2">
                  <c:v>94.41</c:v>
                </c:pt>
                <c:pt idx="3">
                  <c:v>90.96</c:v>
                </c:pt>
                <c:pt idx="4">
                  <c:v>90.66</c:v>
                </c:pt>
              </c:numCache>
            </c:numRef>
          </c:val>
          <c:smooth val="0"/>
          <c:extLst>
            <c:ext xmlns:c16="http://schemas.microsoft.com/office/drawing/2014/chart" uri="{C3380CC4-5D6E-409C-BE32-E72D297353CC}">
              <c16:uniqueId val="{00000001-E243-433A-9BF5-40A6B04AB46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195.24</c:v>
                </c:pt>
                <c:pt idx="1">
                  <c:v>211.08</c:v>
                </c:pt>
                <c:pt idx="2">
                  <c:v>209.04</c:v>
                </c:pt>
                <c:pt idx="3">
                  <c:v>223.48</c:v>
                </c:pt>
                <c:pt idx="4">
                  <c:v>235.27</c:v>
                </c:pt>
              </c:numCache>
            </c:numRef>
          </c:val>
          <c:extLst>
            <c:ext xmlns:c16="http://schemas.microsoft.com/office/drawing/2014/chart" uri="{C3380CC4-5D6E-409C-BE32-E72D297353CC}">
              <c16:uniqueId val="{00000000-33E2-4B1D-8738-DB9464436C9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192.98</c:v>
                </c:pt>
                <c:pt idx="2">
                  <c:v>192.13</c:v>
                </c:pt>
                <c:pt idx="3">
                  <c:v>197.04</c:v>
                </c:pt>
                <c:pt idx="4">
                  <c:v>199.33</c:v>
                </c:pt>
              </c:numCache>
            </c:numRef>
          </c:val>
          <c:smooth val="0"/>
          <c:extLst>
            <c:ext xmlns:c16="http://schemas.microsoft.com/office/drawing/2014/chart" uri="{C3380CC4-5D6E-409C-BE32-E72D297353CC}">
              <c16:uniqueId val="{00000001-33E2-4B1D-8738-DB9464436C9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6" zoomScale="145" zoomScaleNormal="14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茨城県　大洗町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A7</v>
      </c>
      <c r="X8" s="74"/>
      <c r="Y8" s="74"/>
      <c r="Z8" s="74"/>
      <c r="AA8" s="74"/>
      <c r="AB8" s="74"/>
      <c r="AC8" s="74"/>
      <c r="AD8" s="74" t="str">
        <f>データ!$M$6</f>
        <v>非設置</v>
      </c>
      <c r="AE8" s="74"/>
      <c r="AF8" s="74"/>
      <c r="AG8" s="74"/>
      <c r="AH8" s="74"/>
      <c r="AI8" s="74"/>
      <c r="AJ8" s="74"/>
      <c r="AK8" s="2"/>
      <c r="AL8" s="65">
        <f>データ!$R$6</f>
        <v>15717</v>
      </c>
      <c r="AM8" s="65"/>
      <c r="AN8" s="65"/>
      <c r="AO8" s="65"/>
      <c r="AP8" s="65"/>
      <c r="AQ8" s="65"/>
      <c r="AR8" s="65"/>
      <c r="AS8" s="65"/>
      <c r="AT8" s="36">
        <f>データ!$S$6</f>
        <v>23.89</v>
      </c>
      <c r="AU8" s="37"/>
      <c r="AV8" s="37"/>
      <c r="AW8" s="37"/>
      <c r="AX8" s="37"/>
      <c r="AY8" s="37"/>
      <c r="AZ8" s="37"/>
      <c r="BA8" s="37"/>
      <c r="BB8" s="54">
        <f>データ!$T$6</f>
        <v>657.89</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76.09</v>
      </c>
      <c r="J10" s="37"/>
      <c r="K10" s="37"/>
      <c r="L10" s="37"/>
      <c r="M10" s="37"/>
      <c r="N10" s="37"/>
      <c r="O10" s="64"/>
      <c r="P10" s="54">
        <f>データ!$P$6</f>
        <v>95.85</v>
      </c>
      <c r="Q10" s="54"/>
      <c r="R10" s="54"/>
      <c r="S10" s="54"/>
      <c r="T10" s="54"/>
      <c r="U10" s="54"/>
      <c r="V10" s="54"/>
      <c r="W10" s="65">
        <f>データ!$Q$6</f>
        <v>3768</v>
      </c>
      <c r="X10" s="65"/>
      <c r="Y10" s="65"/>
      <c r="Z10" s="65"/>
      <c r="AA10" s="65"/>
      <c r="AB10" s="65"/>
      <c r="AC10" s="65"/>
      <c r="AD10" s="2"/>
      <c r="AE10" s="2"/>
      <c r="AF10" s="2"/>
      <c r="AG10" s="2"/>
      <c r="AH10" s="2"/>
      <c r="AI10" s="2"/>
      <c r="AJ10" s="2"/>
      <c r="AK10" s="2"/>
      <c r="AL10" s="65">
        <f>データ!$U$6</f>
        <v>13996</v>
      </c>
      <c r="AM10" s="65"/>
      <c r="AN10" s="65"/>
      <c r="AO10" s="65"/>
      <c r="AP10" s="65"/>
      <c r="AQ10" s="65"/>
      <c r="AR10" s="65"/>
      <c r="AS10" s="65"/>
      <c r="AT10" s="36">
        <f>データ!$V$6</f>
        <v>23.19</v>
      </c>
      <c r="AU10" s="37"/>
      <c r="AV10" s="37"/>
      <c r="AW10" s="37"/>
      <c r="AX10" s="37"/>
      <c r="AY10" s="37"/>
      <c r="AZ10" s="37"/>
      <c r="BA10" s="37"/>
      <c r="BB10" s="54">
        <f>データ!$W$6</f>
        <v>603.54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110</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FJqtHl/ua8nKKqvV6MjD1zn5Eha1rFerG/69Q/eWIVHUr523lWjSgI44Q4oUljoxsg8GmSTcd2DSyOlBWy0Ptg==" saltValue="xnAHGNXr62lC75rs/ndS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83097</v>
      </c>
      <c r="D6" s="20">
        <f t="shared" si="3"/>
        <v>46</v>
      </c>
      <c r="E6" s="20">
        <f t="shared" si="3"/>
        <v>1</v>
      </c>
      <c r="F6" s="20">
        <f t="shared" si="3"/>
        <v>0</v>
      </c>
      <c r="G6" s="20">
        <f t="shared" si="3"/>
        <v>1</v>
      </c>
      <c r="H6" s="20" t="str">
        <f t="shared" si="3"/>
        <v>茨城県　大洗町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76.09</v>
      </c>
      <c r="P6" s="21">
        <f t="shared" si="3"/>
        <v>95.85</v>
      </c>
      <c r="Q6" s="21">
        <f t="shared" si="3"/>
        <v>3768</v>
      </c>
      <c r="R6" s="21">
        <f t="shared" si="3"/>
        <v>15717</v>
      </c>
      <c r="S6" s="21">
        <f t="shared" si="3"/>
        <v>23.89</v>
      </c>
      <c r="T6" s="21">
        <f t="shared" si="3"/>
        <v>657.89</v>
      </c>
      <c r="U6" s="21">
        <f t="shared" si="3"/>
        <v>13996</v>
      </c>
      <c r="V6" s="21">
        <f t="shared" si="3"/>
        <v>23.19</v>
      </c>
      <c r="W6" s="21">
        <f t="shared" si="3"/>
        <v>603.54</v>
      </c>
      <c r="X6" s="22">
        <f>IF(X7="",NA(),X7)</f>
        <v>97.35</v>
      </c>
      <c r="Y6" s="22">
        <f t="shared" ref="Y6:AG6" si="4">IF(Y7="",NA(),Y7)</f>
        <v>88.32</v>
      </c>
      <c r="Z6" s="22">
        <f t="shared" si="4"/>
        <v>90.49</v>
      </c>
      <c r="AA6" s="22">
        <f t="shared" si="4"/>
        <v>101.16</v>
      </c>
      <c r="AB6" s="22">
        <f t="shared" si="4"/>
        <v>104.37</v>
      </c>
      <c r="AC6" s="22">
        <f t="shared" si="4"/>
        <v>108.61</v>
      </c>
      <c r="AD6" s="22">
        <f t="shared" si="4"/>
        <v>109.02</v>
      </c>
      <c r="AE6" s="22">
        <f t="shared" si="4"/>
        <v>107.81</v>
      </c>
      <c r="AF6" s="22">
        <f t="shared" si="4"/>
        <v>107.21</v>
      </c>
      <c r="AG6" s="22">
        <f t="shared" si="4"/>
        <v>105.97</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11</v>
      </c>
      <c r="AP6" s="22">
        <f t="shared" si="5"/>
        <v>8.86</v>
      </c>
      <c r="AQ6" s="22">
        <f t="shared" si="5"/>
        <v>7.65</v>
      </c>
      <c r="AR6" s="22">
        <f t="shared" si="5"/>
        <v>8.52</v>
      </c>
      <c r="AS6" s="21" t="str">
        <f>IF(AS7="","",IF(AS7="-","【-】","【"&amp;SUBSTITUTE(TEXT(AS7,"#,##0.00"),"-","△")&amp;"】"))</f>
        <v>【1.50】</v>
      </c>
      <c r="AT6" s="22">
        <f>IF(AT7="",NA(),AT7)</f>
        <v>522.25</v>
      </c>
      <c r="AU6" s="22">
        <f t="shared" ref="AU6:BC6" si="6">IF(AU7="",NA(),AU7)</f>
        <v>456.3</v>
      </c>
      <c r="AV6" s="22">
        <f t="shared" si="6"/>
        <v>304.89999999999998</v>
      </c>
      <c r="AW6" s="22">
        <f t="shared" si="6"/>
        <v>272.06</v>
      </c>
      <c r="AX6" s="22">
        <f t="shared" si="6"/>
        <v>223.65</v>
      </c>
      <c r="AY6" s="22">
        <f t="shared" si="6"/>
        <v>379.08</v>
      </c>
      <c r="AZ6" s="22">
        <f t="shared" si="6"/>
        <v>371.81</v>
      </c>
      <c r="BA6" s="22">
        <f t="shared" si="6"/>
        <v>384.23</v>
      </c>
      <c r="BB6" s="22">
        <f t="shared" si="6"/>
        <v>364.3</v>
      </c>
      <c r="BC6" s="22">
        <f t="shared" si="6"/>
        <v>378.87</v>
      </c>
      <c r="BD6" s="21" t="str">
        <f>IF(BD7="","",IF(BD7="-","【-】","【"&amp;SUBSTITUTE(TEXT(BD7,"#,##0.00"),"-","△")&amp;"】"))</f>
        <v>【243.36】</v>
      </c>
      <c r="BE6" s="22">
        <f>IF(BE7="",NA(),BE7)</f>
        <v>120.7</v>
      </c>
      <c r="BF6" s="22">
        <f t="shared" ref="BF6:BN6" si="7">IF(BF7="",NA(),BF7)</f>
        <v>147.15</v>
      </c>
      <c r="BG6" s="22">
        <f t="shared" si="7"/>
        <v>174.09</v>
      </c>
      <c r="BH6" s="22">
        <f t="shared" si="7"/>
        <v>179.54</v>
      </c>
      <c r="BI6" s="22">
        <f t="shared" si="7"/>
        <v>174.96</v>
      </c>
      <c r="BJ6" s="22">
        <f t="shared" si="7"/>
        <v>398.98</v>
      </c>
      <c r="BK6" s="22">
        <f t="shared" si="7"/>
        <v>465.85</v>
      </c>
      <c r="BL6" s="22">
        <f t="shared" si="7"/>
        <v>439.43</v>
      </c>
      <c r="BM6" s="22">
        <f t="shared" si="7"/>
        <v>438.41</v>
      </c>
      <c r="BN6" s="22">
        <f t="shared" si="7"/>
        <v>430.23</v>
      </c>
      <c r="BO6" s="21" t="str">
        <f>IF(BO7="","",IF(BO7="-","【-】","【"&amp;SUBSTITUTE(TEXT(BO7,"#,##0.00"),"-","△")&amp;"】"))</f>
        <v>【265.93】</v>
      </c>
      <c r="BP6" s="22">
        <f>IF(BP7="",NA(),BP7)</f>
        <v>94.41</v>
      </c>
      <c r="BQ6" s="22">
        <f t="shared" ref="BQ6:BY6" si="8">IF(BQ7="",NA(),BQ7)</f>
        <v>84.42</v>
      </c>
      <c r="BR6" s="22">
        <f t="shared" si="8"/>
        <v>80.180000000000007</v>
      </c>
      <c r="BS6" s="22">
        <f t="shared" si="8"/>
        <v>80.27</v>
      </c>
      <c r="BT6" s="22">
        <f t="shared" si="8"/>
        <v>86.2</v>
      </c>
      <c r="BU6" s="22">
        <f t="shared" si="8"/>
        <v>98.64</v>
      </c>
      <c r="BV6" s="22">
        <f t="shared" si="8"/>
        <v>92.39</v>
      </c>
      <c r="BW6" s="22">
        <f t="shared" si="8"/>
        <v>94.41</v>
      </c>
      <c r="BX6" s="22">
        <f t="shared" si="8"/>
        <v>90.96</v>
      </c>
      <c r="BY6" s="22">
        <f t="shared" si="8"/>
        <v>90.66</v>
      </c>
      <c r="BZ6" s="21" t="str">
        <f>IF(BZ7="","",IF(BZ7="-","【-】","【"&amp;SUBSTITUTE(TEXT(BZ7,"#,##0.00"),"-","△")&amp;"】"))</f>
        <v>【97.82】</v>
      </c>
      <c r="CA6" s="22">
        <f>IF(CA7="",NA(),CA7)</f>
        <v>195.24</v>
      </c>
      <c r="CB6" s="22">
        <f t="shared" ref="CB6:CJ6" si="9">IF(CB7="",NA(),CB7)</f>
        <v>211.08</v>
      </c>
      <c r="CC6" s="22">
        <f t="shared" si="9"/>
        <v>209.04</v>
      </c>
      <c r="CD6" s="22">
        <f t="shared" si="9"/>
        <v>223.48</v>
      </c>
      <c r="CE6" s="22">
        <f t="shared" si="9"/>
        <v>235.27</v>
      </c>
      <c r="CF6" s="22">
        <f t="shared" si="9"/>
        <v>178.92</v>
      </c>
      <c r="CG6" s="22">
        <f t="shared" si="9"/>
        <v>192.98</v>
      </c>
      <c r="CH6" s="22">
        <f t="shared" si="9"/>
        <v>192.13</v>
      </c>
      <c r="CI6" s="22">
        <f t="shared" si="9"/>
        <v>197.04</v>
      </c>
      <c r="CJ6" s="22">
        <f t="shared" si="9"/>
        <v>199.33</v>
      </c>
      <c r="CK6" s="21" t="str">
        <f>IF(CK7="","",IF(CK7="-","【-】","【"&amp;SUBSTITUTE(TEXT(CK7,"#,##0.00"),"-","△")&amp;"】"))</f>
        <v>【177.56】</v>
      </c>
      <c r="CL6" s="22">
        <f>IF(CL7="",NA(),CL7)</f>
        <v>48.34</v>
      </c>
      <c r="CM6" s="22">
        <f t="shared" ref="CM6:CU6" si="10">IF(CM7="",NA(),CM7)</f>
        <v>48.39</v>
      </c>
      <c r="CN6" s="22">
        <f t="shared" si="10"/>
        <v>48.18</v>
      </c>
      <c r="CO6" s="22">
        <f t="shared" si="10"/>
        <v>49.28</v>
      </c>
      <c r="CP6" s="22">
        <f t="shared" si="10"/>
        <v>43.9</v>
      </c>
      <c r="CQ6" s="22">
        <f t="shared" si="10"/>
        <v>55.14</v>
      </c>
      <c r="CR6" s="22">
        <f t="shared" si="10"/>
        <v>54.43</v>
      </c>
      <c r="CS6" s="22">
        <f t="shared" si="10"/>
        <v>53.87</v>
      </c>
      <c r="CT6" s="22">
        <f t="shared" si="10"/>
        <v>54.49</v>
      </c>
      <c r="CU6" s="22">
        <f t="shared" si="10"/>
        <v>54.8</v>
      </c>
      <c r="CV6" s="21" t="str">
        <f>IF(CV7="","",IF(CV7="-","【-】","【"&amp;SUBSTITUTE(TEXT(CV7,"#,##0.00"),"-","△")&amp;"】"))</f>
        <v>【59.81】</v>
      </c>
      <c r="CW6" s="22">
        <f>IF(CW7="",NA(),CW7)</f>
        <v>81.56</v>
      </c>
      <c r="CX6" s="22">
        <f t="shared" ref="CX6:DF6" si="11">IF(CX7="",NA(),CX7)</f>
        <v>80.400000000000006</v>
      </c>
      <c r="CY6" s="22">
        <f t="shared" si="11"/>
        <v>80.87</v>
      </c>
      <c r="CZ6" s="22">
        <f t="shared" si="11"/>
        <v>78.680000000000007</v>
      </c>
      <c r="DA6" s="22">
        <f t="shared" si="11"/>
        <v>85.57</v>
      </c>
      <c r="DB6" s="22">
        <f t="shared" si="11"/>
        <v>81.39</v>
      </c>
      <c r="DC6" s="22">
        <f t="shared" si="11"/>
        <v>79.44</v>
      </c>
      <c r="DD6" s="22">
        <f t="shared" si="11"/>
        <v>79.489999999999995</v>
      </c>
      <c r="DE6" s="22">
        <f t="shared" si="11"/>
        <v>78.8</v>
      </c>
      <c r="DF6" s="22">
        <f t="shared" si="11"/>
        <v>77.98</v>
      </c>
      <c r="DG6" s="21" t="str">
        <f>IF(DG7="","",IF(DG7="-","【-】","【"&amp;SUBSTITUTE(TEXT(DG7,"#,##0.00"),"-","△")&amp;"】"))</f>
        <v>【89.42】</v>
      </c>
      <c r="DH6" s="22">
        <f>IF(DH7="",NA(),DH7)</f>
        <v>60.03</v>
      </c>
      <c r="DI6" s="22">
        <f t="shared" ref="DI6:DQ6" si="12">IF(DI7="",NA(),DI7)</f>
        <v>60.63</v>
      </c>
      <c r="DJ6" s="22">
        <f t="shared" si="12"/>
        <v>60.8</v>
      </c>
      <c r="DK6" s="22">
        <f t="shared" si="12"/>
        <v>60.92</v>
      </c>
      <c r="DL6" s="22">
        <f t="shared" si="12"/>
        <v>61.66</v>
      </c>
      <c r="DM6" s="22">
        <f t="shared" si="12"/>
        <v>49.92</v>
      </c>
      <c r="DN6" s="22">
        <f t="shared" si="12"/>
        <v>49.39</v>
      </c>
      <c r="DO6" s="22">
        <f t="shared" si="12"/>
        <v>50.75</v>
      </c>
      <c r="DP6" s="22">
        <f t="shared" si="12"/>
        <v>51.72</v>
      </c>
      <c r="DQ6" s="22">
        <f t="shared" si="12"/>
        <v>52.27</v>
      </c>
      <c r="DR6" s="21" t="str">
        <f>IF(DR7="","",IF(DR7="-","【-】","【"&amp;SUBSTITUTE(TEXT(DR7,"#,##0.00"),"-","△")&amp;"】"))</f>
        <v>【52.02】</v>
      </c>
      <c r="DS6" s="22">
        <f>IF(DS7="",NA(),DS7)</f>
        <v>37.270000000000003</v>
      </c>
      <c r="DT6" s="22">
        <f t="shared" ref="DT6:EB6" si="13">IF(DT7="",NA(),DT7)</f>
        <v>37.119999999999997</v>
      </c>
      <c r="DU6" s="22">
        <f t="shared" si="13"/>
        <v>37.74</v>
      </c>
      <c r="DV6" s="22">
        <f t="shared" si="13"/>
        <v>38.08</v>
      </c>
      <c r="DW6" s="22">
        <f t="shared" si="13"/>
        <v>37.54</v>
      </c>
      <c r="DX6" s="22">
        <f t="shared" si="13"/>
        <v>16.88</v>
      </c>
      <c r="DY6" s="22">
        <f t="shared" si="13"/>
        <v>18.57</v>
      </c>
      <c r="DZ6" s="22">
        <f t="shared" si="13"/>
        <v>21.14</v>
      </c>
      <c r="EA6" s="22">
        <f t="shared" si="13"/>
        <v>22.12</v>
      </c>
      <c r="EB6" s="22">
        <f t="shared" si="13"/>
        <v>25.67</v>
      </c>
      <c r="EC6" s="21" t="str">
        <f>IF(EC7="","",IF(EC7="-","【-】","【"&amp;SUBSTITUTE(TEXT(EC7,"#,##0.00"),"-","△")&amp;"】"))</f>
        <v>【25.37】</v>
      </c>
      <c r="ED6" s="22">
        <f>IF(ED7="",NA(),ED7)</f>
        <v>0.56999999999999995</v>
      </c>
      <c r="EE6" s="22">
        <f t="shared" ref="EE6:EM6" si="14">IF(EE7="",NA(),EE7)</f>
        <v>0.71</v>
      </c>
      <c r="EF6" s="22">
        <f t="shared" si="14"/>
        <v>0.68</v>
      </c>
      <c r="EG6" s="22">
        <f t="shared" si="14"/>
        <v>1.23</v>
      </c>
      <c r="EH6" s="22">
        <f t="shared" si="14"/>
        <v>0.31</v>
      </c>
      <c r="EI6" s="22">
        <f t="shared" si="14"/>
        <v>0.52</v>
      </c>
      <c r="EJ6" s="22">
        <f t="shared" si="14"/>
        <v>0.44</v>
      </c>
      <c r="EK6" s="22">
        <f t="shared" si="14"/>
        <v>0.5</v>
      </c>
      <c r="EL6" s="22">
        <f t="shared" si="14"/>
        <v>0.4</v>
      </c>
      <c r="EM6" s="22">
        <f t="shared" si="14"/>
        <v>0.4</v>
      </c>
      <c r="EN6" s="21" t="str">
        <f>IF(EN7="","",IF(EN7="-","【-】","【"&amp;SUBSTITUTE(TEXT(EN7,"#,##0.00"),"-","△")&amp;"】"))</f>
        <v>【0.62】</v>
      </c>
    </row>
    <row r="7" spans="1:144" s="23" customFormat="1" x14ac:dyDescent="0.15">
      <c r="A7" s="15"/>
      <c r="B7" s="24">
        <v>2023</v>
      </c>
      <c r="C7" s="24">
        <v>83097</v>
      </c>
      <c r="D7" s="24">
        <v>46</v>
      </c>
      <c r="E7" s="24">
        <v>1</v>
      </c>
      <c r="F7" s="24">
        <v>0</v>
      </c>
      <c r="G7" s="24">
        <v>1</v>
      </c>
      <c r="H7" s="24" t="s">
        <v>93</v>
      </c>
      <c r="I7" s="24" t="s">
        <v>94</v>
      </c>
      <c r="J7" s="24" t="s">
        <v>95</v>
      </c>
      <c r="K7" s="24" t="s">
        <v>96</v>
      </c>
      <c r="L7" s="24" t="s">
        <v>97</v>
      </c>
      <c r="M7" s="24" t="s">
        <v>98</v>
      </c>
      <c r="N7" s="25" t="s">
        <v>99</v>
      </c>
      <c r="O7" s="25">
        <v>76.09</v>
      </c>
      <c r="P7" s="25">
        <v>95.85</v>
      </c>
      <c r="Q7" s="25">
        <v>3768</v>
      </c>
      <c r="R7" s="25">
        <v>15717</v>
      </c>
      <c r="S7" s="25">
        <v>23.89</v>
      </c>
      <c r="T7" s="25">
        <v>657.89</v>
      </c>
      <c r="U7" s="25">
        <v>13996</v>
      </c>
      <c r="V7" s="25">
        <v>23.19</v>
      </c>
      <c r="W7" s="25">
        <v>603.54</v>
      </c>
      <c r="X7" s="25">
        <v>97.35</v>
      </c>
      <c r="Y7" s="25">
        <v>88.32</v>
      </c>
      <c r="Z7" s="25">
        <v>90.49</v>
      </c>
      <c r="AA7" s="25">
        <v>101.16</v>
      </c>
      <c r="AB7" s="25">
        <v>104.37</v>
      </c>
      <c r="AC7" s="25">
        <v>108.61</v>
      </c>
      <c r="AD7" s="25">
        <v>109.02</v>
      </c>
      <c r="AE7" s="25">
        <v>107.81</v>
      </c>
      <c r="AF7" s="25">
        <v>107.21</v>
      </c>
      <c r="AG7" s="25">
        <v>105.97</v>
      </c>
      <c r="AH7" s="25">
        <v>108.24</v>
      </c>
      <c r="AI7" s="25">
        <v>0</v>
      </c>
      <c r="AJ7" s="25">
        <v>0</v>
      </c>
      <c r="AK7" s="25">
        <v>0</v>
      </c>
      <c r="AL7" s="25">
        <v>0</v>
      </c>
      <c r="AM7" s="25">
        <v>0</v>
      </c>
      <c r="AN7" s="25">
        <v>3.59</v>
      </c>
      <c r="AO7" s="25">
        <v>11</v>
      </c>
      <c r="AP7" s="25">
        <v>8.86</v>
      </c>
      <c r="AQ7" s="25">
        <v>7.65</v>
      </c>
      <c r="AR7" s="25">
        <v>8.52</v>
      </c>
      <c r="AS7" s="25">
        <v>1.5</v>
      </c>
      <c r="AT7" s="25">
        <v>522.25</v>
      </c>
      <c r="AU7" s="25">
        <v>456.3</v>
      </c>
      <c r="AV7" s="25">
        <v>304.89999999999998</v>
      </c>
      <c r="AW7" s="25">
        <v>272.06</v>
      </c>
      <c r="AX7" s="25">
        <v>223.65</v>
      </c>
      <c r="AY7" s="25">
        <v>379.08</v>
      </c>
      <c r="AZ7" s="25">
        <v>371.81</v>
      </c>
      <c r="BA7" s="25">
        <v>384.23</v>
      </c>
      <c r="BB7" s="25">
        <v>364.3</v>
      </c>
      <c r="BC7" s="25">
        <v>378.87</v>
      </c>
      <c r="BD7" s="25">
        <v>243.36</v>
      </c>
      <c r="BE7" s="25">
        <v>120.7</v>
      </c>
      <c r="BF7" s="25">
        <v>147.15</v>
      </c>
      <c r="BG7" s="25">
        <v>174.09</v>
      </c>
      <c r="BH7" s="25">
        <v>179.54</v>
      </c>
      <c r="BI7" s="25">
        <v>174.96</v>
      </c>
      <c r="BJ7" s="25">
        <v>398.98</v>
      </c>
      <c r="BK7" s="25">
        <v>465.85</v>
      </c>
      <c r="BL7" s="25">
        <v>439.43</v>
      </c>
      <c r="BM7" s="25">
        <v>438.41</v>
      </c>
      <c r="BN7" s="25">
        <v>430.23</v>
      </c>
      <c r="BO7" s="25">
        <v>265.93</v>
      </c>
      <c r="BP7" s="25">
        <v>94.41</v>
      </c>
      <c r="BQ7" s="25">
        <v>84.42</v>
      </c>
      <c r="BR7" s="25">
        <v>80.180000000000007</v>
      </c>
      <c r="BS7" s="25">
        <v>80.27</v>
      </c>
      <c r="BT7" s="25">
        <v>86.2</v>
      </c>
      <c r="BU7" s="25">
        <v>98.64</v>
      </c>
      <c r="BV7" s="25">
        <v>92.39</v>
      </c>
      <c r="BW7" s="25">
        <v>94.41</v>
      </c>
      <c r="BX7" s="25">
        <v>90.96</v>
      </c>
      <c r="BY7" s="25">
        <v>90.66</v>
      </c>
      <c r="BZ7" s="25">
        <v>97.82</v>
      </c>
      <c r="CA7" s="25">
        <v>195.24</v>
      </c>
      <c r="CB7" s="25">
        <v>211.08</v>
      </c>
      <c r="CC7" s="25">
        <v>209.04</v>
      </c>
      <c r="CD7" s="25">
        <v>223.48</v>
      </c>
      <c r="CE7" s="25">
        <v>235.27</v>
      </c>
      <c r="CF7" s="25">
        <v>178.92</v>
      </c>
      <c r="CG7" s="25">
        <v>192.98</v>
      </c>
      <c r="CH7" s="25">
        <v>192.13</v>
      </c>
      <c r="CI7" s="25">
        <v>197.04</v>
      </c>
      <c r="CJ7" s="25">
        <v>199.33</v>
      </c>
      <c r="CK7" s="25">
        <v>177.56</v>
      </c>
      <c r="CL7" s="25">
        <v>48.34</v>
      </c>
      <c r="CM7" s="25">
        <v>48.39</v>
      </c>
      <c r="CN7" s="25">
        <v>48.18</v>
      </c>
      <c r="CO7" s="25">
        <v>49.28</v>
      </c>
      <c r="CP7" s="25">
        <v>43.9</v>
      </c>
      <c r="CQ7" s="25">
        <v>55.14</v>
      </c>
      <c r="CR7" s="25">
        <v>54.43</v>
      </c>
      <c r="CS7" s="25">
        <v>53.87</v>
      </c>
      <c r="CT7" s="25">
        <v>54.49</v>
      </c>
      <c r="CU7" s="25">
        <v>54.8</v>
      </c>
      <c r="CV7" s="25">
        <v>59.81</v>
      </c>
      <c r="CW7" s="25">
        <v>81.56</v>
      </c>
      <c r="CX7" s="25">
        <v>80.400000000000006</v>
      </c>
      <c r="CY7" s="25">
        <v>80.87</v>
      </c>
      <c r="CZ7" s="25">
        <v>78.680000000000007</v>
      </c>
      <c r="DA7" s="25">
        <v>85.57</v>
      </c>
      <c r="DB7" s="25">
        <v>81.39</v>
      </c>
      <c r="DC7" s="25">
        <v>79.44</v>
      </c>
      <c r="DD7" s="25">
        <v>79.489999999999995</v>
      </c>
      <c r="DE7" s="25">
        <v>78.8</v>
      </c>
      <c r="DF7" s="25">
        <v>77.98</v>
      </c>
      <c r="DG7" s="25">
        <v>89.42</v>
      </c>
      <c r="DH7" s="25">
        <v>60.03</v>
      </c>
      <c r="DI7" s="25">
        <v>60.63</v>
      </c>
      <c r="DJ7" s="25">
        <v>60.8</v>
      </c>
      <c r="DK7" s="25">
        <v>60.92</v>
      </c>
      <c r="DL7" s="25">
        <v>61.66</v>
      </c>
      <c r="DM7" s="25">
        <v>49.92</v>
      </c>
      <c r="DN7" s="25">
        <v>49.39</v>
      </c>
      <c r="DO7" s="25">
        <v>50.75</v>
      </c>
      <c r="DP7" s="25">
        <v>51.72</v>
      </c>
      <c r="DQ7" s="25">
        <v>52.27</v>
      </c>
      <c r="DR7" s="25">
        <v>52.02</v>
      </c>
      <c r="DS7" s="25">
        <v>37.270000000000003</v>
      </c>
      <c r="DT7" s="25">
        <v>37.119999999999997</v>
      </c>
      <c r="DU7" s="25">
        <v>37.74</v>
      </c>
      <c r="DV7" s="25">
        <v>38.08</v>
      </c>
      <c r="DW7" s="25">
        <v>37.54</v>
      </c>
      <c r="DX7" s="25">
        <v>16.88</v>
      </c>
      <c r="DY7" s="25">
        <v>18.57</v>
      </c>
      <c r="DZ7" s="25">
        <v>21.14</v>
      </c>
      <c r="EA7" s="25">
        <v>22.12</v>
      </c>
      <c r="EB7" s="25">
        <v>25.67</v>
      </c>
      <c r="EC7" s="25">
        <v>25.37</v>
      </c>
      <c r="ED7" s="25">
        <v>0.56999999999999995</v>
      </c>
      <c r="EE7" s="25">
        <v>0.71</v>
      </c>
      <c r="EF7" s="25">
        <v>0.68</v>
      </c>
      <c r="EG7" s="25">
        <v>1.23</v>
      </c>
      <c r="EH7" s="25">
        <v>0.31</v>
      </c>
      <c r="EI7" s="25">
        <v>0.52</v>
      </c>
      <c r="EJ7" s="25">
        <v>0.44</v>
      </c>
      <c r="EK7" s="25">
        <v>0.5</v>
      </c>
      <c r="EL7" s="25">
        <v>0.4</v>
      </c>
      <c r="EM7" s="25">
        <v>0.4</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2025-02-06T07:15:48Z</cp:lastPrinted>
  <dcterms:created xsi:type="dcterms:W3CDTF">2025-01-24T06:45:59Z</dcterms:created>
  <dcterms:modified xsi:type="dcterms:W3CDTF">2025-02-20T23:33:01Z</dcterms:modified>
  <cp:category/>
</cp:coreProperties>
</file>