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cZyjO647iC7H3ag64LbfwxgeJ3QuxlHdBJ/oVoQ8Oyc7jerc1Cc9aH3Nwb6cOcudwwRt0ctC2mfb2Iqn+DEe+w==" workbookSaltValue="GTH4phHyZL1wdUXJY0Dc4g=="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<sst xmlns="http://schemas.openxmlformats.org/spreadsheetml/2006/main" count="297" uniqueCount="114">
  <si>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</si>
  <si>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</si>
  <si>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</si>
  <si>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</si>
  <si>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</si>
  <si>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</si>
  <si>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</si>
  <si>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</si>
  <si>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</si>
  <si>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</si>
  <si>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</si>
  <si>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</si>
  <si>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</si>
  <si>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</si>
  <si>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</si>
  <si>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</si>
  <si>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</si>
  <si>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</si>
  <si>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</si>
  <si>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</si>
  <si>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</si>
  <si>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</si>
  <si>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</si>
  <si>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</si>
  <si>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</si>
  <si>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</si>
  <si>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</si>
  <si>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</si>
  <si>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</si>
  <si>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</si>
  <si>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　一般会計からの繰入金依存割合が大きいため、今後は接続率向上に努めるとともに、使用料収入の確保と維持管理費の削減に努めていく必要がある。
　使用料収入は、社会情勢から汚水処理人口の減少が避けられないと考えられることから、段階的な見直しを講じ、安定した使用料収入の確保に努める。
　維持管理費の削減については、ストックマネジメント計画に基づき管理し、コスト削減と安定的な施設運営に努めていく。
　また、事業を安定かつ持続的に進めていくために、経営戦略を有効活用し、経営の効率化を図り、経営基盤と財政マネジメントの向上に努めていく。</t>
    <rPh sb="22" eb="24">
      <t>コンゴ</t>
    </rPh>
    <rPh sb="83" eb="89">
      <t>オスイショリ</t>
    </rPh>
    <rPh sb="164" eb="166">
      <t>ケイカク</t>
    </rPh>
    <rPh sb="167" eb="168">
      <t>モト</t>
    </rPh>
    <rPh sb="170" eb="172">
      <t>カンリ</t>
    </rPh>
    <rPh sb="177" eb="179">
      <t>サクゲン</t>
    </rPh>
    <rPh sb="180" eb="183">
      <t>アンテイテキ</t>
    </rPh>
    <rPh sb="184" eb="186">
      <t>シセツ</t>
    </rPh>
    <rPh sb="186" eb="188">
      <t>ウンエイ</t>
    </rPh>
    <rPh sb="189" eb="190">
      <t>ツト</t>
    </rPh>
    <rPh sb="200" eb="202">
      <t>ジギョウ</t>
    </rPh>
    <rPh sb="203" eb="205">
      <t>アンテイ</t>
    </rPh>
    <rPh sb="207" eb="210">
      <t>ジゾクテキ</t>
    </rPh>
    <rPh sb="211" eb="212">
      <t>スス</t>
    </rPh>
    <rPh sb="220" eb="222">
      <t>ケイエイ</t>
    </rPh>
    <rPh sb="222" eb="224">
      <t>センリャク</t>
    </rPh>
    <rPh sb="225" eb="227">
      <t>ユウコウ</t>
    </rPh>
    <rPh sb="227" eb="229">
      <t>カツヨウ</t>
    </rPh>
    <rPh sb="231" eb="233">
      <t>ケイエイ</t>
    </rPh>
    <rPh sb="234" eb="237">
      <t>コウリツカ</t>
    </rPh>
    <rPh sb="238" eb="239">
      <t>ハカ</t>
    </rPh>
    <rPh sb="241" eb="243">
      <t>ケイエイ</t>
    </rPh>
    <rPh sb="243" eb="245">
      <t>キバン</t>
    </rPh>
    <rPh sb="246" eb="248">
      <t>ザイセイ</t>
    </rPh>
    <rPh sb="255" eb="257">
      <t>コウジョウ</t>
    </rPh>
    <rPh sb="258" eb="259">
      <t>ツト</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</si>
  <si>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</si>
  <si>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</si>
  <si>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</si>
  <si>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</si>
  <si>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</si>
  <si>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</si>
  <si>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</si>
  <si>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</si>
  <si>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</si>
  <si>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</si>
  <si>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</si>
  <si>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</si>
  <si>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</si>
  <si>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</si>
  <si>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</si>
  <si>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</si>
  <si>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</si>
  <si>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</si>
  <si>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</si>
  <si>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</si>
  <si>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</si>
  <si>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</si>
  <si>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</si>
  <si>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</si>
  <si>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</si>
  <si>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</si>
  <si>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</si>
  <si>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</si>
  <si>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</si>
  <si>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</si>
  <si>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</si>
  <si>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</si>
  <si>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</si>
  <si>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</si>
  <si>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</si>
  <si>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茨城県　城里町</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</si>
  <si>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</si>
  <si>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</si>
  <si>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</si>
  <si>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</si>
  <si>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</si>
  <si>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</si>
  <si>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</si>
  <si>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</si>
  <si>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</si>
  <si>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</si>
  <si>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</si>
  <si>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</si>
  <si>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</si>
  <si>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</si>
  <si>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</si>
  <si>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</si>
  <si>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</si>
  <si>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</si>
  <si>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</si>
  <si>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</si>
  <si>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</si>
  <si>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</si>
  <si>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</si>
  <si>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</si>
  <si>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</si>
  <si>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</si>
  <si>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</si>
  <si>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</si>
  <si>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</si>
  <si>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</si>
  <si>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</si>
  <si>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</si>
  <si>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</si>
  <si>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</si>
  <si>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</si>
  <si>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</si>
  <si>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</si>
  <si>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</si>
  <si>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</si>
  <si>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</si>
  <si>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</si>
  <si>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</si>
  <si>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</si>
  <si>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</si>
  <si>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</si>
  <si>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①有形固定資産減価償却率
　令和４年度から法適用となったことから、数値としては小さいが、個々の耐用年数に留意する必要がある。
②管渠老朽化率③管渠改善率
　特定環境保全公共下水道事業は、平成10年より供用開始しており、20年以上が経過している。今後は処理施設や管渠施設の劣化や損傷の増加が見込まれるため、ストックマネジメント計画に基づき、適切な時期に改築・修繕工事を実施していく必要がある。
</t>
    <rPh sb="1" eb="3">
      <t>ユウケイ</t>
    </rPh>
    <rPh sb="3" eb="7">
      <t>コテイシサン</t>
    </rPh>
    <rPh sb="7" eb="9">
      <t>ゲンカ</t>
    </rPh>
    <rPh sb="9" eb="12">
      <t>ショウキャクリツ</t>
    </rPh>
    <rPh sb="14" eb="16">
      <t>レイワ</t>
    </rPh>
    <rPh sb="17" eb="19">
      <t>ネンド</t>
    </rPh>
    <rPh sb="21" eb="24">
      <t>ホウテキヨウ</t>
    </rPh>
    <rPh sb="64" eb="70">
      <t>カンキョロウキュウカリツ</t>
    </rPh>
    <rPh sb="71" eb="76">
      <t>カンキョカイゼンリツ</t>
    </rPh>
    <phoneticPr fontId="1"/>
  </si>
  <si>
    <t>①経常収支比率
　100％を超えているが類似団体平均値を下回っている。また、一般会計繰入金に大きく依存しているため、使用料収入の確保と維持管理費の削減に努めていく必要がある。
③流動比率
　類似団体平均値を上回っているが、前年度より6.81％も低下している。流動負債は主に企業債であるが、償還については一般会計繰入金に大きく依存していることから、使用料収入の確保に努めていく必要がある。
⑤経費回収率　⑥汚水処理原価
　汚水処理原価は類似団体に比べ低いが、経費回収率は100%未満であり、下水道使用料で汚水処理費が賄えていないことから、さらなる使用料収入の確保、さらに汚水処理費のコスト削減に努める必要がある。
⑦施設利用率
　類似団体平均値より高い数値となっている。しかし、今後の汚水処理人口の減少等を見据え、農集との統合なども視野に入れ、適切な施設規模での更新や更なる稼働率を目指していく。
⑧水洗化率
　類似団体平均値よりも低い状況である。今後も広報活動や戸別訪問など普及活動を図る必要がある。</t>
    <rPh sb="14" eb="15">
      <t>コ</t>
    </rPh>
    <rPh sb="28" eb="29">
      <t>シタ</t>
    </rPh>
    <rPh sb="42" eb="45">
      <t>クリイレキン</t>
    </rPh>
    <rPh sb="89" eb="91">
      <t>リュウドウ</t>
    </rPh>
    <rPh sb="91" eb="93">
      <t>ヒリツ</t>
    </rPh>
    <rPh sb="129" eb="131">
      <t>リュウドウ</t>
    </rPh>
    <rPh sb="131" eb="133">
      <t>フサイ</t>
    </rPh>
    <rPh sb="338" eb="340">
      <t>コンゴ</t>
    </rPh>
    <rPh sb="350" eb="351">
      <t>トウ</t>
    </rPh>
    <rPh sb="352" eb="354">
      <t>ミス</t>
    </rPh>
    <rPh sb="405" eb="407">
      <t>ルイジ</t>
    </rPh>
    <rPh sb="407" eb="409">
      <t>ダンタイ</t>
    </rPh>
    <rPh sb="409" eb="412">
      <t>ヘイキンチ</t>
    </rPh>
    <rPh sb="415" eb="416">
      <t>ヒク</t>
    </rPh>
    <rPh sb="417" eb="419">
      <t>ジョウキョウ</t>
    </rPh>
    <rPh sb="426" eb="428">
      <t>コウホウ</t>
    </rPh>
    <rPh sb="428" eb="430">
      <t>カツドウ</t>
    </rPh>
    <rPh sb="431" eb="433">
      <t>コベツ</t>
    </rPh>
    <rPh sb="433" eb="435">
      <t>ホウモン</t>
    </rPh>
    <rPh sb="437" eb="439">
      <t>フキュウ</t>
    </rPh>
    <rPh sb="439" eb="441">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</si>
</sst>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7B-44F5-BC01-93D0C27417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F67B-44F5-BC01-93D0C27417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102.37</c:v>
                </c:pt>
                <c:pt idx="4">
                  <c:v>103.5</c:v>
                </c:pt>
              </c:numCache>
            </c:numRef>
          </c:val>
          <c:extLst>
            <c:ext xmlns:c16="http://schemas.microsoft.com/office/drawing/2014/chart" uri="{C3380CC4-5D6E-409C-BE32-E72D297353CC}">
              <c16:uniqueId val="{00000000-6476-4FE7-B3E7-C426F8ADF95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6476-4FE7-B3E7-C426F8ADF95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3.04</c:v>
                </c:pt>
                <c:pt idx="4">
                  <c:v>6.01</c:v>
                </c:pt>
              </c:numCache>
            </c:numRef>
          </c:val>
          <c:extLst>
            <c:ext xmlns:c16="http://schemas.microsoft.com/office/drawing/2014/chart" uri="{C3380CC4-5D6E-409C-BE32-E72D297353CC}">
              <c16:uniqueId val="{00000000-4195-48AA-8F5C-E6BC223387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4195-48AA-8F5C-E6BC223387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4F-4A0F-A45D-BF4BB96037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224F-4A0F-A45D-BF4BB96037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F1-4606-90F3-866E2BAF81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6AF1-4606-90F3-866E2BAF81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66.59</c:v>
                </c:pt>
                <c:pt idx="4">
                  <c:v>59.78</c:v>
                </c:pt>
              </c:numCache>
            </c:numRef>
          </c:val>
          <c:extLst>
            <c:ext xmlns:c16="http://schemas.microsoft.com/office/drawing/2014/chart" uri="{C3380CC4-5D6E-409C-BE32-E72D297353CC}">
              <c16:uniqueId val="{00000000-5F78-4F2C-95E9-CD11B4F4DC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5F78-4F2C-95E9-CD11B4F4DC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3C-4C69-89A1-17E9BB5AB0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EF3C-4C69-89A1-17E9BB5AB0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71.69</c:v>
                </c:pt>
                <c:pt idx="4">
                  <c:v>81.83</c:v>
                </c:pt>
              </c:numCache>
            </c:numRef>
          </c:val>
          <c:extLst>
            <c:ext xmlns:c16="http://schemas.microsoft.com/office/drawing/2014/chart" uri="{C3380CC4-5D6E-409C-BE32-E72D297353CC}">
              <c16:uniqueId val="{00000000-FA6F-458A-ADD3-843FCA49F5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FA6F-458A-ADD3-843FCA49F5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210.04</c:v>
                </c:pt>
                <c:pt idx="4">
                  <c:v>185.47</c:v>
                </c:pt>
              </c:numCache>
            </c:numRef>
          </c:val>
          <c:extLst>
            <c:ext xmlns:c16="http://schemas.microsoft.com/office/drawing/2014/chart" uri="{C3380CC4-5D6E-409C-BE32-E72D297353CC}">
              <c16:uniqueId val="{00000000-D72E-4E47-8C7C-AD2EC17941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D72E-4E47-8C7C-AD2EC17941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54.83</c:v>
                </c:pt>
                <c:pt idx="4">
                  <c:v>65.5</c:v>
                </c:pt>
              </c:numCache>
            </c:numRef>
          </c:val>
          <c:extLst>
            <c:ext xmlns:c16="http://schemas.microsoft.com/office/drawing/2014/chart" uri="{C3380CC4-5D6E-409C-BE32-E72D297353CC}">
              <c16:uniqueId val="{00000000-D398-4007-8937-3788549396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D398-4007-8937-3788549396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74.930000000000007</c:v>
                </c:pt>
                <c:pt idx="4">
                  <c:v>76.400000000000006</c:v>
                </c:pt>
              </c:numCache>
            </c:numRef>
          </c:val>
          <c:extLst>
            <c:ext xmlns:c16="http://schemas.microsoft.com/office/drawing/2014/chart" uri="{C3380CC4-5D6E-409C-BE32-E72D297353CC}">
              <c16:uniqueId val="{00000000-02DA-45C9-99C6-630CBC83C6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02DA-45C9-99C6-630CBC83C6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城里町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17</v>
      </c>
      <c r="J7" s="29"/>
      <c r="K7" s="29"/>
      <c r="L7" s="29"/>
      <c r="M7" s="29"/>
      <c r="N7" s="29"/>
      <c r="O7" s="29"/>
      <c r="P7" s="29" t="s">
        <v>9</v>
      </c>
      <c r="Q7" s="29"/>
      <c r="R7" s="29"/>
      <c r="S7" s="29"/>
      <c r="T7" s="29"/>
      <c r="U7" s="29"/>
      <c r="V7" s="29"/>
      <c r="W7" s="29" t="s">
        <v>1</v>
      </c>
      <c r="X7" s="29"/>
      <c r="Y7" s="29"/>
      <c r="Z7" s="29"/>
      <c r="AA7" s="29"/>
      <c r="AB7" s="29"/>
      <c r="AC7" s="29"/>
      <c r="AD7" s="29" t="s">
        <v>6</v>
      </c>
      <c r="AE7" s="29"/>
      <c r="AF7" s="29"/>
      <c r="AG7" s="29"/>
      <c r="AH7" s="29"/>
      <c r="AI7" s="29"/>
      <c r="AJ7" s="29"/>
      <c r="AK7" s="3"/>
      <c r="AL7" s="29" t="s">
        <v>18</v>
      </c>
      <c r="AM7" s="29"/>
      <c r="AN7" s="29"/>
      <c r="AO7" s="29"/>
      <c r="AP7" s="29"/>
      <c r="AQ7" s="29"/>
      <c r="AR7" s="29"/>
      <c r="AS7" s="29"/>
      <c r="AT7" s="29" t="s">
        <v>14</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D2</v>
      </c>
      <c r="X8" s="33"/>
      <c r="Y8" s="33"/>
      <c r="Z8" s="33"/>
      <c r="AA8" s="33"/>
      <c r="AB8" s="33"/>
      <c r="AC8" s="33"/>
      <c r="AD8" s="34" t="str">
        <f>データ!$M$6</f>
        <v>非設置</v>
      </c>
      <c r="AE8" s="34"/>
      <c r="AF8" s="34"/>
      <c r="AG8" s="34"/>
      <c r="AH8" s="34"/>
      <c r="AI8" s="34"/>
      <c r="AJ8" s="34"/>
      <c r="AK8" s="3"/>
      <c r="AL8" s="35">
        <f>データ!S6</f>
        <v>18079</v>
      </c>
      <c r="AM8" s="35"/>
      <c r="AN8" s="35"/>
      <c r="AO8" s="35"/>
      <c r="AP8" s="35"/>
      <c r="AQ8" s="35"/>
      <c r="AR8" s="35"/>
      <c r="AS8" s="35"/>
      <c r="AT8" s="36">
        <f>データ!T6</f>
        <v>161.80000000000001</v>
      </c>
      <c r="AU8" s="36"/>
      <c r="AV8" s="36"/>
      <c r="AW8" s="36"/>
      <c r="AX8" s="36"/>
      <c r="AY8" s="36"/>
      <c r="AZ8" s="36"/>
      <c r="BA8" s="36"/>
      <c r="BB8" s="36">
        <f>データ!U6</f>
        <v>111.74</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66.510000000000005</v>
      </c>
      <c r="J10" s="36"/>
      <c r="K10" s="36"/>
      <c r="L10" s="36"/>
      <c r="M10" s="36"/>
      <c r="N10" s="36"/>
      <c r="O10" s="36"/>
      <c r="P10" s="36">
        <f>データ!P6</f>
        <v>20.22</v>
      </c>
      <c r="Q10" s="36"/>
      <c r="R10" s="36"/>
      <c r="S10" s="36"/>
      <c r="T10" s="36"/>
      <c r="U10" s="36"/>
      <c r="V10" s="36"/>
      <c r="W10" s="36">
        <f>データ!Q6</f>
        <v>96.33</v>
      </c>
      <c r="X10" s="36"/>
      <c r="Y10" s="36"/>
      <c r="Z10" s="36"/>
      <c r="AA10" s="36"/>
      <c r="AB10" s="36"/>
      <c r="AC10" s="36"/>
      <c r="AD10" s="35">
        <f>データ!R6</f>
        <v>2970</v>
      </c>
      <c r="AE10" s="35"/>
      <c r="AF10" s="35"/>
      <c r="AG10" s="35"/>
      <c r="AH10" s="35"/>
      <c r="AI10" s="35"/>
      <c r="AJ10" s="35"/>
      <c r="AK10" s="2"/>
      <c r="AL10" s="35">
        <f>データ!V6</f>
        <v>3627</v>
      </c>
      <c r="AM10" s="35"/>
      <c r="AN10" s="35"/>
      <c r="AO10" s="35"/>
      <c r="AP10" s="35"/>
      <c r="AQ10" s="35"/>
      <c r="AR10" s="35"/>
      <c r="AS10" s="35"/>
      <c r="AT10" s="36">
        <f>データ!W6</f>
        <v>2.84</v>
      </c>
      <c r="AU10" s="36"/>
      <c r="AV10" s="36"/>
      <c r="AW10" s="36"/>
      <c r="AX10" s="36"/>
      <c r="AY10" s="36"/>
      <c r="AZ10" s="36"/>
      <c r="BA10" s="36"/>
      <c r="BB10" s="36">
        <f>データ!X6</f>
        <v>1277.1099999999999</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31</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30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46</v>
      </c>
      <c r="F84" s="6" t="s">
        <v>47</v>
      </c>
      <c r="G84" s="6" t="s">
        <v>48</v>
      </c>
      <c r="H84" s="6" t="s">
        <v>41</v>
      </c>
      <c r="I84" s="6" t="s">
        <v>11</v>
      </c>
      <c r="J84" s="6" t="s">
        <v>49</v>
      </c>
      <c r="K84" s="6" t="s">
        <v>50</v>
      </c>
      <c r="L84" s="6" t="s">
        <v>4</v>
      </c>
      <c r="M84" s="6" t="s">
        <v>35</v>
      </c>
      <c r="N84" s="6" t="s">
        <v>52</v>
      </c>
      <c r="O84" s="6" t="s">
        <v>54</v>
      </c>
    </row>
    <row r="85" spans="1:78" hidden="1" x14ac:dyDescent="0.15">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iSonmyhQsnQTCWVOfMX0fIF2s4dAeFntIVm2gpSnwErR3D+UsoBFJFrsZTl2DRCXhxQleS6JjKS7P3zcko6jwQ==" saltValue="vmHbYJdD9cbpPXe0hc6zE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2</v>
      </c>
      <c r="C3" s="16" t="s">
        <v>58</v>
      </c>
      <c r="D3" s="16" t="s">
        <v>59</v>
      </c>
      <c r="E3" s="16" t="s">
        <v>8</v>
      </c>
      <c r="F3" s="16" t="s">
        <v>7</v>
      </c>
      <c r="G3" s="16" t="s">
        <v>26</v>
      </c>
      <c r="H3" s="73" t="s">
        <v>60</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61</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63</v>
      </c>
      <c r="CC4" s="72"/>
      <c r="CD4" s="72"/>
      <c r="CE4" s="72"/>
      <c r="CF4" s="72"/>
      <c r="CG4" s="72"/>
      <c r="CH4" s="72"/>
      <c r="CI4" s="72"/>
      <c r="CJ4" s="72"/>
      <c r="CK4" s="72"/>
      <c r="CL4" s="72"/>
      <c r="CM4" s="72" t="s">
        <v>65</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8" x14ac:dyDescent="0.15">
      <c r="A5" s="14" t="s">
        <v>71</v>
      </c>
      <c r="B5" s="18"/>
      <c r="C5" s="18"/>
      <c r="D5" s="18"/>
      <c r="E5" s="18"/>
      <c r="F5" s="18"/>
      <c r="G5" s="18"/>
      <c r="H5" s="22" t="s">
        <v>57</v>
      </c>
      <c r="I5" s="22" t="s">
        <v>72</v>
      </c>
      <c r="J5" s="22" t="s">
        <v>73</v>
      </c>
      <c r="K5" s="22" t="s">
        <v>74</v>
      </c>
      <c r="L5" s="22" t="s">
        <v>75</v>
      </c>
      <c r="M5" s="22" t="s">
        <v>6</v>
      </c>
      <c r="N5" s="22" t="s">
        <v>76</v>
      </c>
      <c r="O5" s="22" t="s">
        <v>77</v>
      </c>
      <c r="P5" s="22" t="s">
        <v>78</v>
      </c>
      <c r="Q5" s="22" t="s">
        <v>79</v>
      </c>
      <c r="R5" s="22" t="s">
        <v>80</v>
      </c>
      <c r="S5" s="22" t="s">
        <v>81</v>
      </c>
      <c r="T5" s="22" t="s">
        <v>82</v>
      </c>
      <c r="U5" s="22" t="s">
        <v>64</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44</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8" s="13" customFormat="1" x14ac:dyDescent="0.15">
      <c r="A6" s="14" t="s">
        <v>97</v>
      </c>
      <c r="B6" s="19">
        <f t="shared" ref="B6:X6" si="1">B7</f>
        <v>2023</v>
      </c>
      <c r="C6" s="19">
        <f t="shared" si="1"/>
        <v>83101</v>
      </c>
      <c r="D6" s="19">
        <f t="shared" si="1"/>
        <v>46</v>
      </c>
      <c r="E6" s="19">
        <f t="shared" si="1"/>
        <v>17</v>
      </c>
      <c r="F6" s="19">
        <f t="shared" si="1"/>
        <v>4</v>
      </c>
      <c r="G6" s="19">
        <f t="shared" si="1"/>
        <v>0</v>
      </c>
      <c r="H6" s="19" t="str">
        <f t="shared" si="1"/>
        <v>茨城県　城里町</v>
      </c>
      <c r="I6" s="19" t="str">
        <f t="shared" si="1"/>
        <v>法適用</v>
      </c>
      <c r="J6" s="19" t="str">
        <f t="shared" si="1"/>
        <v>下水道事業</v>
      </c>
      <c r="K6" s="19" t="str">
        <f t="shared" si="1"/>
        <v>特定環境保全公共下水道</v>
      </c>
      <c r="L6" s="19" t="str">
        <f t="shared" si="1"/>
        <v>D2</v>
      </c>
      <c r="M6" s="19" t="str">
        <f t="shared" si="1"/>
        <v>非設置</v>
      </c>
      <c r="N6" s="23" t="str">
        <f t="shared" si="1"/>
        <v>-</v>
      </c>
      <c r="O6" s="23">
        <f t="shared" si="1"/>
        <v>66.510000000000005</v>
      </c>
      <c r="P6" s="23">
        <f t="shared" si="1"/>
        <v>20.22</v>
      </c>
      <c r="Q6" s="23">
        <f t="shared" si="1"/>
        <v>96.33</v>
      </c>
      <c r="R6" s="23">
        <f t="shared" si="1"/>
        <v>2970</v>
      </c>
      <c r="S6" s="23">
        <f t="shared" si="1"/>
        <v>18079</v>
      </c>
      <c r="T6" s="23">
        <f t="shared" si="1"/>
        <v>161.80000000000001</v>
      </c>
      <c r="U6" s="23">
        <f t="shared" si="1"/>
        <v>111.74</v>
      </c>
      <c r="V6" s="23">
        <f t="shared" si="1"/>
        <v>3627</v>
      </c>
      <c r="W6" s="23">
        <f t="shared" si="1"/>
        <v>2.84</v>
      </c>
      <c r="X6" s="23">
        <f t="shared" si="1"/>
        <v>1277.1099999999999</v>
      </c>
      <c r="Y6" s="27" t="str">
        <f t="shared" ref="Y6:AH6" si="2">IF(Y7="",NA(),Y7)</f>
        <v>-</v>
      </c>
      <c r="Z6" s="27" t="str">
        <f t="shared" si="2"/>
        <v>-</v>
      </c>
      <c r="AA6" s="27" t="str">
        <f t="shared" si="2"/>
        <v>-</v>
      </c>
      <c r="AB6" s="27">
        <f t="shared" si="2"/>
        <v>102.37</v>
      </c>
      <c r="AC6" s="27">
        <f t="shared" si="2"/>
        <v>103.5</v>
      </c>
      <c r="AD6" s="27" t="str">
        <f t="shared" si="2"/>
        <v>-</v>
      </c>
      <c r="AE6" s="27" t="str">
        <f t="shared" si="2"/>
        <v>-</v>
      </c>
      <c r="AF6" s="27" t="str">
        <f t="shared" si="2"/>
        <v>-</v>
      </c>
      <c r="AG6" s="27">
        <f t="shared" si="2"/>
        <v>106.44</v>
      </c>
      <c r="AH6" s="27">
        <f t="shared" si="2"/>
        <v>107.11</v>
      </c>
      <c r="AI6" s="23" t="str">
        <f>IF(AI7="","",IF(AI7="-","【-】","【"&amp;SUBSTITUTE(TEXT(AI7,"#,##0.00"),"-","△")&amp;"】"))</f>
        <v>【105.09】</v>
      </c>
      <c r="AJ6" s="27" t="str">
        <f t="shared" ref="AJ6:AS6" si="3">IF(AJ7="",NA(),AJ7)</f>
        <v>-</v>
      </c>
      <c r="AK6" s="27" t="str">
        <f t="shared" si="3"/>
        <v>-</v>
      </c>
      <c r="AL6" s="27" t="str">
        <f t="shared" si="3"/>
        <v>-</v>
      </c>
      <c r="AM6" s="23">
        <f t="shared" si="3"/>
        <v>0</v>
      </c>
      <c r="AN6" s="23">
        <f t="shared" si="3"/>
        <v>0</v>
      </c>
      <c r="AO6" s="27" t="str">
        <f t="shared" si="3"/>
        <v>-</v>
      </c>
      <c r="AP6" s="27" t="str">
        <f t="shared" si="3"/>
        <v>-</v>
      </c>
      <c r="AQ6" s="27" t="str">
        <f t="shared" si="3"/>
        <v>-</v>
      </c>
      <c r="AR6" s="27">
        <f t="shared" si="3"/>
        <v>72.86</v>
      </c>
      <c r="AS6" s="27">
        <f t="shared" si="3"/>
        <v>69.540000000000006</v>
      </c>
      <c r="AT6" s="23" t="str">
        <f>IF(AT7="","",IF(AT7="-","【-】","【"&amp;SUBSTITUTE(TEXT(AT7,"#,##0.00"),"-","△")&amp;"】"))</f>
        <v>【65.73】</v>
      </c>
      <c r="AU6" s="27" t="str">
        <f t="shared" ref="AU6:BD6" si="4">IF(AU7="",NA(),AU7)</f>
        <v>-</v>
      </c>
      <c r="AV6" s="27" t="str">
        <f t="shared" si="4"/>
        <v>-</v>
      </c>
      <c r="AW6" s="27" t="str">
        <f t="shared" si="4"/>
        <v>-</v>
      </c>
      <c r="AX6" s="27">
        <f t="shared" si="4"/>
        <v>66.59</v>
      </c>
      <c r="AY6" s="27">
        <f t="shared" si="4"/>
        <v>59.78</v>
      </c>
      <c r="AZ6" s="27" t="str">
        <f t="shared" si="4"/>
        <v>-</v>
      </c>
      <c r="BA6" s="27" t="str">
        <f t="shared" si="4"/>
        <v>-</v>
      </c>
      <c r="BB6" s="27" t="str">
        <f t="shared" si="4"/>
        <v>-</v>
      </c>
      <c r="BC6" s="27">
        <f t="shared" si="4"/>
        <v>45.42</v>
      </c>
      <c r="BD6" s="27">
        <f t="shared" si="4"/>
        <v>50.63</v>
      </c>
      <c r="BE6" s="23" t="str">
        <f>IF(BE7="","",IF(BE7="-","【-】","【"&amp;SUBSTITUTE(TEXT(BE7,"#,##0.00"),"-","△")&amp;"】"))</f>
        <v>【48.91】</v>
      </c>
      <c r="BF6" s="27" t="str">
        <f t="shared" ref="BF6:BO6" si="5">IF(BF7="",NA(),BF7)</f>
        <v>-</v>
      </c>
      <c r="BG6" s="27" t="str">
        <f t="shared" si="5"/>
        <v>-</v>
      </c>
      <c r="BH6" s="27" t="str">
        <f t="shared" si="5"/>
        <v>-</v>
      </c>
      <c r="BI6" s="23">
        <f t="shared" si="5"/>
        <v>0</v>
      </c>
      <c r="BJ6" s="23">
        <f t="shared" si="5"/>
        <v>0</v>
      </c>
      <c r="BK6" s="27" t="str">
        <f t="shared" si="5"/>
        <v>-</v>
      </c>
      <c r="BL6" s="27" t="str">
        <f t="shared" si="5"/>
        <v>-</v>
      </c>
      <c r="BM6" s="27" t="str">
        <f t="shared" si="5"/>
        <v>-</v>
      </c>
      <c r="BN6" s="27">
        <f t="shared" si="5"/>
        <v>1195.47</v>
      </c>
      <c r="BO6" s="27">
        <f t="shared" si="5"/>
        <v>1168.69</v>
      </c>
      <c r="BP6" s="23" t="str">
        <f>IF(BP7="","",IF(BP7="-","【-】","【"&amp;SUBSTITUTE(TEXT(BP7,"#,##0.00"),"-","△")&amp;"】"))</f>
        <v>【1,156.82】</v>
      </c>
      <c r="BQ6" s="27" t="str">
        <f t="shared" ref="BQ6:BZ6" si="6">IF(BQ7="",NA(),BQ7)</f>
        <v>-</v>
      </c>
      <c r="BR6" s="27" t="str">
        <f t="shared" si="6"/>
        <v>-</v>
      </c>
      <c r="BS6" s="27" t="str">
        <f t="shared" si="6"/>
        <v>-</v>
      </c>
      <c r="BT6" s="27">
        <f t="shared" si="6"/>
        <v>71.69</v>
      </c>
      <c r="BU6" s="27">
        <f t="shared" si="6"/>
        <v>81.83</v>
      </c>
      <c r="BV6" s="27" t="str">
        <f t="shared" si="6"/>
        <v>-</v>
      </c>
      <c r="BW6" s="27" t="str">
        <f t="shared" si="6"/>
        <v>-</v>
      </c>
      <c r="BX6" s="27" t="str">
        <f t="shared" si="6"/>
        <v>-</v>
      </c>
      <c r="BY6" s="27">
        <f t="shared" si="6"/>
        <v>69.430000000000007</v>
      </c>
      <c r="BZ6" s="27">
        <f t="shared" si="6"/>
        <v>70.709999999999994</v>
      </c>
      <c r="CA6" s="23" t="str">
        <f>IF(CA7="","",IF(CA7="-","【-】","【"&amp;SUBSTITUTE(TEXT(CA7,"#,##0.00"),"-","△")&amp;"】"))</f>
        <v>【75.33】</v>
      </c>
      <c r="CB6" s="27" t="str">
        <f t="shared" ref="CB6:CK6" si="7">IF(CB7="",NA(),CB7)</f>
        <v>-</v>
      </c>
      <c r="CC6" s="27" t="str">
        <f t="shared" si="7"/>
        <v>-</v>
      </c>
      <c r="CD6" s="27" t="str">
        <f t="shared" si="7"/>
        <v>-</v>
      </c>
      <c r="CE6" s="27">
        <f t="shared" si="7"/>
        <v>210.04</v>
      </c>
      <c r="CF6" s="27">
        <f t="shared" si="7"/>
        <v>185.47</v>
      </c>
      <c r="CG6" s="27" t="str">
        <f t="shared" si="7"/>
        <v>-</v>
      </c>
      <c r="CH6" s="27" t="str">
        <f t="shared" si="7"/>
        <v>-</v>
      </c>
      <c r="CI6" s="27" t="str">
        <f t="shared" si="7"/>
        <v>-</v>
      </c>
      <c r="CJ6" s="27">
        <f t="shared" si="7"/>
        <v>239.46</v>
      </c>
      <c r="CK6" s="27">
        <f t="shared" si="7"/>
        <v>233.15</v>
      </c>
      <c r="CL6" s="23" t="str">
        <f>IF(CL7="","",IF(CL7="-","【-】","【"&amp;SUBSTITUTE(TEXT(CL7,"#,##0.00"),"-","△")&amp;"】"))</f>
        <v>【215.73】</v>
      </c>
      <c r="CM6" s="27" t="str">
        <f t="shared" ref="CM6:CV6" si="8">IF(CM7="",NA(),CM7)</f>
        <v>-</v>
      </c>
      <c r="CN6" s="27" t="str">
        <f t="shared" si="8"/>
        <v>-</v>
      </c>
      <c r="CO6" s="27" t="str">
        <f t="shared" si="8"/>
        <v>-</v>
      </c>
      <c r="CP6" s="27">
        <f t="shared" si="8"/>
        <v>54.83</v>
      </c>
      <c r="CQ6" s="27">
        <f t="shared" si="8"/>
        <v>65.5</v>
      </c>
      <c r="CR6" s="27" t="str">
        <f t="shared" si="8"/>
        <v>-</v>
      </c>
      <c r="CS6" s="27" t="str">
        <f t="shared" si="8"/>
        <v>-</v>
      </c>
      <c r="CT6" s="27" t="str">
        <f t="shared" si="8"/>
        <v>-</v>
      </c>
      <c r="CU6" s="27">
        <f t="shared" si="8"/>
        <v>41.06</v>
      </c>
      <c r="CV6" s="27">
        <f t="shared" si="8"/>
        <v>42.09</v>
      </c>
      <c r="CW6" s="23" t="str">
        <f>IF(CW7="","",IF(CW7="-","【-】","【"&amp;SUBSTITUTE(TEXT(CW7,"#,##0.00"),"-","△")&amp;"】"))</f>
        <v>【43.28】</v>
      </c>
      <c r="CX6" s="27" t="str">
        <f t="shared" ref="CX6:DG6" si="9">IF(CX7="",NA(),CX7)</f>
        <v>-</v>
      </c>
      <c r="CY6" s="27" t="str">
        <f t="shared" si="9"/>
        <v>-</v>
      </c>
      <c r="CZ6" s="27" t="str">
        <f t="shared" si="9"/>
        <v>-</v>
      </c>
      <c r="DA6" s="27">
        <f t="shared" si="9"/>
        <v>74.930000000000007</v>
      </c>
      <c r="DB6" s="27">
        <f t="shared" si="9"/>
        <v>76.400000000000006</v>
      </c>
      <c r="DC6" s="27" t="str">
        <f t="shared" si="9"/>
        <v>-</v>
      </c>
      <c r="DD6" s="27" t="str">
        <f t="shared" si="9"/>
        <v>-</v>
      </c>
      <c r="DE6" s="27" t="str">
        <f t="shared" si="9"/>
        <v>-</v>
      </c>
      <c r="DF6" s="27">
        <f t="shared" si="9"/>
        <v>84.34</v>
      </c>
      <c r="DG6" s="27">
        <f t="shared" si="9"/>
        <v>84.73</v>
      </c>
      <c r="DH6" s="23" t="str">
        <f>IF(DH7="","",IF(DH7="-","【-】","【"&amp;SUBSTITUTE(TEXT(DH7,"#,##0.00"),"-","△")&amp;"】"))</f>
        <v>【86.21】</v>
      </c>
      <c r="DI6" s="27" t="str">
        <f t="shared" ref="DI6:DR6" si="10">IF(DI7="",NA(),DI7)</f>
        <v>-</v>
      </c>
      <c r="DJ6" s="27" t="str">
        <f t="shared" si="10"/>
        <v>-</v>
      </c>
      <c r="DK6" s="27" t="str">
        <f t="shared" si="10"/>
        <v>-</v>
      </c>
      <c r="DL6" s="27">
        <f t="shared" si="10"/>
        <v>3.04</v>
      </c>
      <c r="DM6" s="27">
        <f t="shared" si="10"/>
        <v>6.01</v>
      </c>
      <c r="DN6" s="27" t="str">
        <f t="shared" si="10"/>
        <v>-</v>
      </c>
      <c r="DO6" s="27" t="str">
        <f t="shared" si="10"/>
        <v>-</v>
      </c>
      <c r="DP6" s="27" t="str">
        <f t="shared" si="10"/>
        <v>-</v>
      </c>
      <c r="DQ6" s="27">
        <f t="shared" si="10"/>
        <v>24.8</v>
      </c>
      <c r="DR6" s="27">
        <f t="shared" si="10"/>
        <v>26.77</v>
      </c>
      <c r="DS6" s="23" t="str">
        <f>IF(DS7="","",IF(DS7="-","【-】","【"&amp;SUBSTITUTE(TEXT(DS7,"#,##0.00"),"-","△")&amp;"】"))</f>
        <v>【29.62】</v>
      </c>
      <c r="DT6" s="27" t="str">
        <f t="shared" ref="DT6:EC6" si="11">IF(DT7="",NA(),DT7)</f>
        <v>-</v>
      </c>
      <c r="DU6" s="27" t="str">
        <f t="shared" si="11"/>
        <v>-</v>
      </c>
      <c r="DV6" s="27" t="str">
        <f t="shared" si="11"/>
        <v>-</v>
      </c>
      <c r="DW6" s="23">
        <f t="shared" si="11"/>
        <v>0</v>
      </c>
      <c r="DX6" s="23">
        <f t="shared" si="11"/>
        <v>0</v>
      </c>
      <c r="DY6" s="27" t="str">
        <f t="shared" si="11"/>
        <v>-</v>
      </c>
      <c r="DZ6" s="27" t="str">
        <f t="shared" si="11"/>
        <v>-</v>
      </c>
      <c r="EA6" s="27" t="str">
        <f t="shared" si="11"/>
        <v>-</v>
      </c>
      <c r="EB6" s="27">
        <f t="shared" si="11"/>
        <v>0.02</v>
      </c>
      <c r="EC6" s="27">
        <f t="shared" si="11"/>
        <v>7.0000000000000007E-2</v>
      </c>
      <c r="ED6" s="23" t="str">
        <f>IF(ED7="","",IF(ED7="-","【-】","【"&amp;SUBSTITUTE(TEXT(ED7,"#,##0.00"),"-","△")&amp;"】"))</f>
        <v>【0.09】</v>
      </c>
      <c r="EE6" s="27" t="str">
        <f t="shared" ref="EE6:EN6" si="12">IF(EE7="",NA(),EE7)</f>
        <v>-</v>
      </c>
      <c r="EF6" s="27" t="str">
        <f t="shared" si="12"/>
        <v>-</v>
      </c>
      <c r="EG6" s="27" t="str">
        <f t="shared" si="12"/>
        <v>-</v>
      </c>
      <c r="EH6" s="23">
        <f t="shared" si="12"/>
        <v>0</v>
      </c>
      <c r="EI6" s="23">
        <f t="shared" si="12"/>
        <v>0</v>
      </c>
      <c r="EJ6" s="27" t="str">
        <f t="shared" si="12"/>
        <v>-</v>
      </c>
      <c r="EK6" s="27" t="str">
        <f t="shared" si="12"/>
        <v>-</v>
      </c>
      <c r="EL6" s="27" t="str">
        <f t="shared" si="12"/>
        <v>-</v>
      </c>
      <c r="EM6" s="27">
        <f t="shared" si="12"/>
        <v>0.08</v>
      </c>
      <c r="EN6" s="27">
        <f t="shared" si="12"/>
        <v>0.06</v>
      </c>
      <c r="EO6" s="23" t="str">
        <f>IF(EO7="","",IF(EO7="-","【-】","【"&amp;SUBSTITUTE(TEXT(EO7,"#,##0.00"),"-","△")&amp;"】"))</f>
        <v>【0.11】</v>
      </c>
    </row>
    <row r="7" spans="1:148" s="13" customFormat="1" x14ac:dyDescent="0.15">
      <c r="A7" s="14"/>
      <c r="B7" s="20">
        <v>2023</v>
      </c>
      <c r="C7" s="20">
        <v>83101</v>
      </c>
      <c r="D7" s="20">
        <v>46</v>
      </c>
      <c r="E7" s="20">
        <v>17</v>
      </c>
      <c r="F7" s="20">
        <v>4</v>
      </c>
      <c r="G7" s="20">
        <v>0</v>
      </c>
      <c r="H7" s="20" t="s">
        <v>66</v>
      </c>
      <c r="I7" s="20" t="s">
        <v>98</v>
      </c>
      <c r="J7" s="20" t="s">
        <v>99</v>
      </c>
      <c r="K7" s="20" t="s">
        <v>15</v>
      </c>
      <c r="L7" s="20" t="s">
        <v>100</v>
      </c>
      <c r="M7" s="20" t="s">
        <v>101</v>
      </c>
      <c r="N7" s="24" t="s">
        <v>102</v>
      </c>
      <c r="O7" s="24">
        <v>66.510000000000005</v>
      </c>
      <c r="P7" s="24">
        <v>20.22</v>
      </c>
      <c r="Q7" s="24">
        <v>96.33</v>
      </c>
      <c r="R7" s="24">
        <v>2970</v>
      </c>
      <c r="S7" s="24">
        <v>18079</v>
      </c>
      <c r="T7" s="24">
        <v>161.80000000000001</v>
      </c>
      <c r="U7" s="24">
        <v>111.74</v>
      </c>
      <c r="V7" s="24">
        <v>3627</v>
      </c>
      <c r="W7" s="24">
        <v>2.84</v>
      </c>
      <c r="X7" s="24">
        <v>1277.1099999999999</v>
      </c>
      <c r="Y7" s="24" t="s">
        <v>102</v>
      </c>
      <c r="Z7" s="24" t="s">
        <v>102</v>
      </c>
      <c r="AA7" s="24" t="s">
        <v>102</v>
      </c>
      <c r="AB7" s="24">
        <v>102.37</v>
      </c>
      <c r="AC7" s="24">
        <v>103.5</v>
      </c>
      <c r="AD7" s="24" t="s">
        <v>102</v>
      </c>
      <c r="AE7" s="24" t="s">
        <v>102</v>
      </c>
      <c r="AF7" s="24" t="s">
        <v>102</v>
      </c>
      <c r="AG7" s="24">
        <v>106.44</v>
      </c>
      <c r="AH7" s="24">
        <v>107.11</v>
      </c>
      <c r="AI7" s="24">
        <v>105.09</v>
      </c>
      <c r="AJ7" s="24" t="s">
        <v>102</v>
      </c>
      <c r="AK7" s="24" t="s">
        <v>102</v>
      </c>
      <c r="AL7" s="24" t="s">
        <v>102</v>
      </c>
      <c r="AM7" s="24">
        <v>0</v>
      </c>
      <c r="AN7" s="24">
        <v>0</v>
      </c>
      <c r="AO7" s="24" t="s">
        <v>102</v>
      </c>
      <c r="AP7" s="24" t="s">
        <v>102</v>
      </c>
      <c r="AQ7" s="24" t="s">
        <v>102</v>
      </c>
      <c r="AR7" s="24">
        <v>72.86</v>
      </c>
      <c r="AS7" s="24">
        <v>69.540000000000006</v>
      </c>
      <c r="AT7" s="24">
        <v>65.73</v>
      </c>
      <c r="AU7" s="24" t="s">
        <v>102</v>
      </c>
      <c r="AV7" s="24" t="s">
        <v>102</v>
      </c>
      <c r="AW7" s="24" t="s">
        <v>102</v>
      </c>
      <c r="AX7" s="24">
        <v>66.59</v>
      </c>
      <c r="AY7" s="24">
        <v>59.78</v>
      </c>
      <c r="AZ7" s="24" t="s">
        <v>102</v>
      </c>
      <c r="BA7" s="24" t="s">
        <v>102</v>
      </c>
      <c r="BB7" s="24" t="s">
        <v>102</v>
      </c>
      <c r="BC7" s="24">
        <v>45.42</v>
      </c>
      <c r="BD7" s="24">
        <v>50.63</v>
      </c>
      <c r="BE7" s="24">
        <v>48.91</v>
      </c>
      <c r="BF7" s="24" t="s">
        <v>102</v>
      </c>
      <c r="BG7" s="24" t="s">
        <v>102</v>
      </c>
      <c r="BH7" s="24" t="s">
        <v>102</v>
      </c>
      <c r="BI7" s="24">
        <v>0</v>
      </c>
      <c r="BJ7" s="24">
        <v>0</v>
      </c>
      <c r="BK7" s="24" t="s">
        <v>102</v>
      </c>
      <c r="BL7" s="24" t="s">
        <v>102</v>
      </c>
      <c r="BM7" s="24" t="s">
        <v>102</v>
      </c>
      <c r="BN7" s="24">
        <v>1195.47</v>
      </c>
      <c r="BO7" s="24">
        <v>1168.69</v>
      </c>
      <c r="BP7" s="24">
        <v>1156.82</v>
      </c>
      <c r="BQ7" s="24" t="s">
        <v>102</v>
      </c>
      <c r="BR7" s="24" t="s">
        <v>102</v>
      </c>
      <c r="BS7" s="24" t="s">
        <v>102</v>
      </c>
      <c r="BT7" s="24">
        <v>71.69</v>
      </c>
      <c r="BU7" s="24">
        <v>81.83</v>
      </c>
      <c r="BV7" s="24" t="s">
        <v>102</v>
      </c>
      <c r="BW7" s="24" t="s">
        <v>102</v>
      </c>
      <c r="BX7" s="24" t="s">
        <v>102</v>
      </c>
      <c r="BY7" s="24">
        <v>69.430000000000007</v>
      </c>
      <c r="BZ7" s="24">
        <v>70.709999999999994</v>
      </c>
      <c r="CA7" s="24">
        <v>75.33</v>
      </c>
      <c r="CB7" s="24" t="s">
        <v>102</v>
      </c>
      <c r="CC7" s="24" t="s">
        <v>102</v>
      </c>
      <c r="CD7" s="24" t="s">
        <v>102</v>
      </c>
      <c r="CE7" s="24">
        <v>210.04</v>
      </c>
      <c r="CF7" s="24">
        <v>185.47</v>
      </c>
      <c r="CG7" s="24" t="s">
        <v>102</v>
      </c>
      <c r="CH7" s="24" t="s">
        <v>102</v>
      </c>
      <c r="CI7" s="24" t="s">
        <v>102</v>
      </c>
      <c r="CJ7" s="24">
        <v>239.46</v>
      </c>
      <c r="CK7" s="24">
        <v>233.15</v>
      </c>
      <c r="CL7" s="24">
        <v>215.73</v>
      </c>
      <c r="CM7" s="24" t="s">
        <v>102</v>
      </c>
      <c r="CN7" s="24" t="s">
        <v>102</v>
      </c>
      <c r="CO7" s="24" t="s">
        <v>102</v>
      </c>
      <c r="CP7" s="24">
        <v>54.83</v>
      </c>
      <c r="CQ7" s="24">
        <v>65.5</v>
      </c>
      <c r="CR7" s="24" t="s">
        <v>102</v>
      </c>
      <c r="CS7" s="24" t="s">
        <v>102</v>
      </c>
      <c r="CT7" s="24" t="s">
        <v>102</v>
      </c>
      <c r="CU7" s="24">
        <v>41.06</v>
      </c>
      <c r="CV7" s="24">
        <v>42.09</v>
      </c>
      <c r="CW7" s="24">
        <v>43.28</v>
      </c>
      <c r="CX7" s="24" t="s">
        <v>102</v>
      </c>
      <c r="CY7" s="24" t="s">
        <v>102</v>
      </c>
      <c r="CZ7" s="24" t="s">
        <v>102</v>
      </c>
      <c r="DA7" s="24">
        <v>74.930000000000007</v>
      </c>
      <c r="DB7" s="24">
        <v>76.400000000000006</v>
      </c>
      <c r="DC7" s="24" t="s">
        <v>102</v>
      </c>
      <c r="DD7" s="24" t="s">
        <v>102</v>
      </c>
      <c r="DE7" s="24" t="s">
        <v>102</v>
      </c>
      <c r="DF7" s="24">
        <v>84.34</v>
      </c>
      <c r="DG7" s="24">
        <v>84.73</v>
      </c>
      <c r="DH7" s="24">
        <v>86.21</v>
      </c>
      <c r="DI7" s="24" t="s">
        <v>102</v>
      </c>
      <c r="DJ7" s="24" t="s">
        <v>102</v>
      </c>
      <c r="DK7" s="24" t="s">
        <v>102</v>
      </c>
      <c r="DL7" s="24">
        <v>3.04</v>
      </c>
      <c r="DM7" s="24">
        <v>6.01</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2025-02-21T01:37:42Z</cp:lastPrinted>
  <dcterms:created xsi:type="dcterms:W3CDTF">2025-01-24T07:10:04Z</dcterms:created>
  <dcterms:modified xsi:type="dcterms:W3CDTF">2025-02-21T01:37:45Z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2025-02-04T04:49:25Z</vt:filetime>
  </property>
</Properties>
</file>