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Xi85UCj/wyHKpupVPmKU8n/UZ9GIF9K+XdbomMDQOAlLPIKhhGt77BJrm7m3zWEfMYeHcTKuq4hpYBV9yI8b9A==" workbookSaltValue="L9qX+aHo+v9toOJkICSfSA==" workbookSpinCount="100000" lockStructure="1"/>
  <bookViews>
    <workbookView xWindow="0" yWindow="0" windowWidth="20490" windowHeight="67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AT10" i="4"/>
  <c r="AL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<sst xmlns="http://schemas.openxmlformats.org/spreadsheetml/2006/main" count="228" uniqueCount="113">
  <si>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</si>
  <si>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</si>
  <si>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</si>
  <si>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</si>
  <si>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</si>
  <si>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</si>
  <si>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</si>
  <si>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</si>
  <si>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</si>
  <si>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</si>
  <si>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</si>
  <si>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</si>
  <si>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</si>
  <si>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</si>
  <si>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</si>
  <si>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</si>
  <si>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</si>
  <si>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</si>
  <si>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</si>
  <si>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</si>
  <si>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</si>
  <si>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</si>
  <si>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</si>
  <si>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</si>
  <si>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</si>
  <si>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</si>
  <si>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</si>
  <si>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</si>
  <si>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</si>
  <si>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</si>
  <si>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</si>
  <si>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</si>
  <si>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</si>
  <si>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</si>
  <si>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</si>
  <si>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</si>
  <si>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</si>
  <si>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</si>
  <si>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</si>
  <si>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</si>
  <si>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</si>
  <si>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</si>
  <si>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</si>
  <si>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</si>
  <si>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</si>
  <si>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</si>
  <si>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</si>
  <si>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</si>
  <si>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</si>
  <si>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</si>
  <si>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</si>
  <si>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</si>
  <si>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</si>
  <si>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</si>
  <si>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</si>
  <si>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</si>
  <si>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</si>
  <si>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</si>
  <si>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</si>
  <si>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</si>
  <si>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</si>
  <si>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</si>
  <si>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</si>
  <si>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</si>
  <si>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</si>
  <si>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</si>
  <si>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</si>
  <si>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</si>
  <si>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</si>
  <si>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</si>
  <si>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</si>
  <si>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</si>
  <si>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</si>
  <si>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</si>
  <si>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</si>
  <si>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</si>
  <si>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</si>
  <si>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</si>
  <si>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</si>
  <si>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</si>
  <si>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</si>
  <si>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</si>
  <si>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</si>
  <si>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</si>
  <si>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</si>
  <si>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</si>
  <si>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</si>
  <si>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</si>
  <si>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</si>
  <si>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</si>
  <si>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</si>
  <si>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</si>
  <si>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</si>
  <si>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</si>
  <si>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</si>
  <si>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</si>
  <si>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</si>
  <si>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</si>
  <si>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</si>
  <si>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</si>
  <si>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</si>
  <si>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</si>
  <si>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</si>
  <si>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</si>
  <si>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</si>
  <si>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</si>
  <si>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</si>
  <si>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</si>
  <si>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</si>
  <si>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</si>
  <si>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村ではこれまで一般会計より補助金及び出資金を繰り入れており，その補填のための繰入が収支上大きな比重を占めている。令和５年度については，物価高の影響への住民等支援による補助金が確実な収入となったが，同じ物価高による動力費（電気料金）等影響での支出の伸びが顕著となった。独立採算制の原則からいうと，平均して水道料金により経費を賄わなければならないことから，今後も経営改善に向けて対策を講じる必要がある。
　改善策として平成３０年度に料金改定を行った一方で，今後も老朽化する水道管の更新工事の費用等が見込まれ，経営にあたっては厳しい状況が継続する見込みである。企業としての経済性を発揮して効率的な経営を図るために，経営計画等を基に，一層の維持管理費用等の削減や，財源を確保していく必要がある。</t>
    <phoneticPr fontId="4"/>
  </si>
  <si>
    <t>当初の水道管が整備されてから法定耐用年数の４０年を過ぎ，更新時期を迎えているため，老朽化が進んでいる状況である。今後の維持管理や有収率向上のために水道管更新時に耐震管への布設替えを順次行っている。また，令和元年度で導水管更新工事が完了したところであり，現在は基幹管路更新工事を行っている。更新には多大な費用と時間を要するが，水道事業ビジョン・経営戦略やインフラ長寿命化計画を基に進めていく必要がある。</t>
    <phoneticPr fontId="4"/>
  </si>
  <si>
    <t>①本村では，給水収益以外の収入として一般会計より補助金を繰り入れ，収益の不足を補填している実状があり，この補助金額の増減により経常収支比率が左右されている。令和５年度は物価高の影響への住民等支援による補助金で，確実な収入になったが，同じ物価高による動力費（電気料金）等影響での支出の伸びにより，経常収支は令和４年度と同程度になった。今後経営の改善を図るうえでは，より堅実な料金収入の確保が必要である。
④企業債残高対給水収益比率は，平成３０年度に全国平均よりも低くなり，令和５年度は微減となった。低水準は続いており，良好な状態にある。
⑤料金回収率は令和３年度全国平均レベルとなったが，令和５年度は，令和２年度・４年度に類似し物価高の影響での住民等支援による補助金により低い傾向になった。開栓件数の伸びに伴って回収率も徐々に上昇してきており，平均した率上昇へ向け，更なる対策が必要である。
⑥令和５年度の給水原価は，物価高による動力費（電気料金）等影響での支出の伸びにより高い傾向となった。
⑦施設利用率は減少したが，全国平均，類似団体平均値と同程度であり，概ね適切な施設規模と考えられる。配水効率化や節水も要因として考えられるが，今後推移を注視することとする。
⑧有収率は，前年度に引き続き全国平均や類似団体平均値より高い値となり，概ね良好な状況である。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</si>
</sst>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0.47</c:v>
                </c:pt>
                <c:pt idx="3" formatCode="#,##0.00;&quot;△&quot;#,##0.00;&quot;-&quot;">
                  <c:v>0.65</c:v>
                </c:pt>
                <c:pt idx="4" formatCode="#,##0.00;&quot;△&quot;#,##0.00;&quot;-&quot;">
                  <c:v>0.66</c:v>
                </c:pt>
              </c:numCache>
            </c:numRef>
          </c:val>
          <c:extLst>
            <c:ext xmlns:c16="http://schemas.microsoft.com/office/drawing/2014/chart" uri="{C3380CC4-5D6E-409C-BE32-E72D297353CC}">
              <c16:uniqueId val="{00000000-5E39-4273-B671-60739A2099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E39-4273-B671-60739A2099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61.32</c:v>
                </c:pt>
                <c:pt idx="1">
                  <c:v>60.58</c:v>
                </c:pt>
                <c:pt idx="2">
                  <c:v>60.55</c:v>
                </c:pt>
                <c:pt idx="3">
                  <c:v>60.81</c:v>
                </c:pt>
                <c:pt idx="4">
                  <c:v>60.48</c:v>
                </c:pt>
              </c:numCache>
            </c:numRef>
          </c:val>
          <c:extLst>
            <c:ext xmlns:c16="http://schemas.microsoft.com/office/drawing/2014/chart" uri="{C3380CC4-5D6E-409C-BE32-E72D297353CC}">
              <c16:uniqueId val="{00000000-BCB0-4612-918D-45BFCB6A66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CB0-4612-918D-45BFCB6A66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87.36</c:v>
                </c:pt>
                <c:pt idx="1">
                  <c:v>90.9</c:v>
                </c:pt>
                <c:pt idx="2">
                  <c:v>90.68</c:v>
                </c:pt>
                <c:pt idx="3">
                  <c:v>90.07</c:v>
                </c:pt>
                <c:pt idx="4">
                  <c:v>90.67</c:v>
                </c:pt>
              </c:numCache>
            </c:numRef>
          </c:val>
          <c:extLst>
            <c:ext xmlns:c16="http://schemas.microsoft.com/office/drawing/2014/chart" uri="{C3380CC4-5D6E-409C-BE32-E72D297353CC}">
              <c16:uniqueId val="{00000000-AD29-4743-B2AE-5DEE39464B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D29-4743-B2AE-5DEE39464B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103.32</c:v>
                </c:pt>
                <c:pt idx="1">
                  <c:v>109.43</c:v>
                </c:pt>
                <c:pt idx="2">
                  <c:v>112.27</c:v>
                </c:pt>
                <c:pt idx="3">
                  <c:v>104.18</c:v>
                </c:pt>
                <c:pt idx="4">
                  <c:v>104.57</c:v>
                </c:pt>
              </c:numCache>
            </c:numRef>
          </c:val>
          <c:extLst>
            <c:ext xmlns:c16="http://schemas.microsoft.com/office/drawing/2014/chart" uri="{C3380CC4-5D6E-409C-BE32-E72D297353CC}">
              <c16:uniqueId val="{00000000-0D69-4320-8656-C20FBD26AF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D69-4320-8656-C20FBD26AF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48.56</c:v>
                </c:pt>
                <c:pt idx="1">
                  <c:v>49.78</c:v>
                </c:pt>
                <c:pt idx="2">
                  <c:v>50.24</c:v>
                </c:pt>
                <c:pt idx="3">
                  <c:v>50.69</c:v>
                </c:pt>
                <c:pt idx="4">
                  <c:v>51.78</c:v>
                </c:pt>
              </c:numCache>
            </c:numRef>
          </c:val>
          <c:extLst>
            <c:ext xmlns:c16="http://schemas.microsoft.com/office/drawing/2014/chart" uri="{C3380CC4-5D6E-409C-BE32-E72D297353CC}">
              <c16:uniqueId val="{00000000-E905-481C-8BF8-B863E384A7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905-481C-8BF8-B863E384A7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41.57</c:v>
                </c:pt>
                <c:pt idx="3" formatCode="#,##0.00;&quot;△&quot;#,##0.00;&quot;-&quot;">
                  <c:v>41.73</c:v>
                </c:pt>
                <c:pt idx="4" formatCode="#,##0.00;&quot;△&quot;#,##0.00;&quot;-&quot;">
                  <c:v>41.4</c:v>
                </c:pt>
              </c:numCache>
            </c:numRef>
          </c:val>
          <c:extLst>
            <c:ext xmlns:c16="http://schemas.microsoft.com/office/drawing/2014/chart" uri="{C3380CC4-5D6E-409C-BE32-E72D297353CC}">
              <c16:uniqueId val="{00000000-1A23-4EC2-8212-BE8870E3A8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A23-4EC2-8212-BE8870E3A8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F5-41E2-97AA-8197BD2D37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6F5-41E2-97AA-8197BD2D37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312.8</c:v>
                </c:pt>
                <c:pt idx="1">
                  <c:v>284.97000000000003</c:v>
                </c:pt>
                <c:pt idx="2">
                  <c:v>347.46</c:v>
                </c:pt>
                <c:pt idx="3">
                  <c:v>325.98</c:v>
                </c:pt>
                <c:pt idx="4">
                  <c:v>368.61</c:v>
                </c:pt>
              </c:numCache>
            </c:numRef>
          </c:val>
          <c:extLst>
            <c:ext xmlns:c16="http://schemas.microsoft.com/office/drawing/2014/chart" uri="{C3380CC4-5D6E-409C-BE32-E72D297353CC}">
              <c16:uniqueId val="{00000000-4508-4451-9F43-8B378413CF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4508-4451-9F43-8B378413CF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243.73</c:v>
                </c:pt>
                <c:pt idx="1">
                  <c:v>264.39999999999998</c:v>
                </c:pt>
                <c:pt idx="2">
                  <c:v>207.36</c:v>
                </c:pt>
                <c:pt idx="3">
                  <c:v>233.19</c:v>
                </c:pt>
                <c:pt idx="4">
                  <c:v>218.44</c:v>
                </c:pt>
              </c:numCache>
            </c:numRef>
          </c:val>
          <c:extLst>
            <c:ext xmlns:c16="http://schemas.microsoft.com/office/drawing/2014/chart" uri="{C3380CC4-5D6E-409C-BE32-E72D297353CC}">
              <c16:uniqueId val="{00000000-3CBA-4DFD-8029-9930AB563A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CBA-4DFD-8029-9930AB563A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91.79</c:v>
                </c:pt>
                <c:pt idx="1">
                  <c:v>83.28</c:v>
                </c:pt>
                <c:pt idx="2">
                  <c:v>97.5</c:v>
                </c:pt>
                <c:pt idx="3">
                  <c:v>78.61</c:v>
                </c:pt>
                <c:pt idx="4">
                  <c:v>79.150000000000006</c:v>
                </c:pt>
              </c:numCache>
            </c:numRef>
          </c:val>
          <c:extLst>
            <c:ext xmlns:c16="http://schemas.microsoft.com/office/drawing/2014/chart" uri="{C3380CC4-5D6E-409C-BE32-E72D297353CC}">
              <c16:uniqueId val="{00000000-B621-4276-A81F-42F97B511B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621-4276-A81F-42F97B511B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c:v>
                </c:pt>
                <c:pt idx="1">
                  <c:v>174.67</c:v>
                </c:pt>
                <c:pt idx="2">
                  <c:v>179.91</c:v>
                </c:pt>
                <c:pt idx="3">
                  <c:v>185.3</c:v>
                </c:pt>
                <c:pt idx="4">
                  <c:v>185.5</c:v>
                </c:pt>
              </c:numCache>
            </c:numRef>
          </c:val>
          <c:extLst>
            <c:ext xmlns:c16="http://schemas.microsoft.com/office/drawing/2014/chart" uri="{C3380CC4-5D6E-409C-BE32-E72D297353CC}">
              <c16:uniqueId val="{00000000-E49C-4385-BB26-85CFB8E489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49C-4385-BB26-85CFB8E489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東海村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38297</v>
      </c>
      <c r="AM8" s="44"/>
      <c r="AN8" s="44"/>
      <c r="AO8" s="44"/>
      <c r="AP8" s="44"/>
      <c r="AQ8" s="44"/>
      <c r="AR8" s="44"/>
      <c r="AS8" s="44"/>
      <c r="AT8" s="45">
        <f>データ!$S$6</f>
        <v>38.020000000000003</v>
      </c>
      <c r="AU8" s="46"/>
      <c r="AV8" s="46"/>
      <c r="AW8" s="46"/>
      <c r="AX8" s="46"/>
      <c r="AY8" s="46"/>
      <c r="AZ8" s="46"/>
      <c r="BA8" s="46"/>
      <c r="BB8" s="47">
        <f>データ!$T$6</f>
        <v>1007.29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80.03</v>
      </c>
      <c r="J10" s="46"/>
      <c r="K10" s="46"/>
      <c r="L10" s="46"/>
      <c r="M10" s="46"/>
      <c r="N10" s="46"/>
      <c r="O10" s="80"/>
      <c r="P10" s="47">
        <f>データ!$P$6</f>
        <v>98.48</v>
      </c>
      <c r="Q10" s="47"/>
      <c r="R10" s="47"/>
      <c r="S10" s="47"/>
      <c r="T10" s="47"/>
      <c r="U10" s="47"/>
      <c r="V10" s="47"/>
      <c r="W10" s="44">
        <f>データ!$Q$6</f>
        <v>3361</v>
      </c>
      <c r="X10" s="44"/>
      <c r="Y10" s="44"/>
      <c r="Z10" s="44"/>
      <c r="AA10" s="44"/>
      <c r="AB10" s="44"/>
      <c r="AC10" s="44"/>
      <c r="AD10" s="2"/>
      <c r="AE10" s="2"/>
      <c r="AF10" s="2"/>
      <c r="AG10" s="2"/>
      <c r="AH10" s="2"/>
      <c r="AI10" s="2"/>
      <c r="AJ10" s="2"/>
      <c r="AK10" s="2"/>
      <c r="AL10" s="44">
        <f>データ!$U$6</f>
        <v>37512</v>
      </c>
      <c r="AM10" s="44"/>
      <c r="AN10" s="44"/>
      <c r="AO10" s="44"/>
      <c r="AP10" s="44"/>
      <c r="AQ10" s="44"/>
      <c r="AR10" s="44"/>
      <c r="AS10" s="44"/>
      <c r="AT10" s="45">
        <f>データ!$V$6</f>
        <v>36.44</v>
      </c>
      <c r="AU10" s="46"/>
      <c r="AV10" s="46"/>
      <c r="AW10" s="46"/>
      <c r="AX10" s="46"/>
      <c r="AY10" s="46"/>
      <c r="AZ10" s="46"/>
      <c r="BA10" s="46"/>
      <c r="BB10" s="47">
        <f>データ!$W$6</f>
        <v>1029.42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ehbEb29ZhwywZD1s9WD8epaE05vPmkEtJp1k8kmCsLpWoOXdhLqZM+Klko4ONvHnJmNS5kC7KEEbMl1gluKlA==" saltValue="RmJzTJnLdiWH4SVChQYf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83411</v>
      </c>
      <c r="D6" s="20">
        <f t="shared" si="3"/>
        <v>46</v>
      </c>
      <c r="E6" s="20">
        <f t="shared" si="3"/>
        <v>1</v>
      </c>
      <c r="F6" s="20">
        <f t="shared" si="3"/>
        <v>0</v>
      </c>
      <c r="G6" s="20">
        <f t="shared" si="3"/>
        <v>1</v>
      </c>
      <c r="H6" s="20" t="str">
        <f t="shared" si="3"/>
        <v>茨城県　東海村</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80.03</v>
      </c>
      <c r="P6" s="21">
        <f t="shared" si="3"/>
        <v>98.48</v>
      </c>
      <c r="Q6" s="21">
        <f t="shared" si="3"/>
        <v>3361</v>
      </c>
      <c r="R6" s="21">
        <f t="shared" si="3"/>
        <v>38297</v>
      </c>
      <c r="S6" s="21">
        <f t="shared" si="3"/>
        <v>38.020000000000003</v>
      </c>
      <c r="T6" s="21">
        <f t="shared" si="3"/>
        <v>1007.29</v>
      </c>
      <c r="U6" s="21">
        <f t="shared" si="3"/>
        <v>37512</v>
      </c>
      <c r="V6" s="21">
        <f t="shared" si="3"/>
        <v>36.44</v>
      </c>
      <c r="W6" s="21">
        <f t="shared" si="3"/>
        <v>1029.42</v>
      </c>
      <c r="X6" s="22">
        <f>IF(X7="",NA(),X7)</f>
        <v>103.32</v>
      </c>
      <c r="Y6" s="22">
        <f t="shared" ref="Y6:AG6" si="4">IF(Y7="",NA(),Y7)</f>
        <v>109.43</v>
      </c>
      <c r="Z6" s="22">
        <f t="shared" si="4"/>
        <v>112.27</v>
      </c>
      <c r="AA6" s="22">
        <f t="shared" si="4"/>
        <v>104.18</v>
      </c>
      <c r="AB6" s="22">
        <f t="shared" si="4"/>
        <v>104.57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312.8</v>
      </c>
      <c r="AU6" s="22">
        <f t="shared" ref="AU6:BC6" si="6">IF(AU7="",NA(),AU7)</f>
        <v>284.97000000000003</v>
      </c>
      <c r="AV6" s="22">
        <f t="shared" si="6"/>
        <v>347.46</v>
      </c>
      <c r="AW6" s="22">
        <f t="shared" si="6"/>
        <v>325.98</v>
      </c>
      <c r="AX6" s="22">
        <f t="shared" si="6"/>
        <v>368.61</v>
      </c>
      <c r="AY6" s="22">
        <f t="shared" si="6"/>
        <v>365.18</v>
      </c>
      <c r="AZ6" s="22">
        <f t="shared" si="6"/>
        <v>327.77</v>
      </c>
      <c r="BA6" s="22">
        <f t="shared" si="6"/>
        <v>338.02</v>
      </c>
      <c r="BB6" s="22">
        <f t="shared" si="6"/>
        <v>345.94</v>
      </c>
      <c r="BC6" s="22">
        <f t="shared" si="6"/>
        <v>329.7</v>
      </c>
      <c r="BD6" s="21" t="str">
        <f>IF(BD7="","",IF(BD7="-","【-】","【"&amp;SUBSTITUTE(TEXT(BD7,"#,##0.00"),"-","△")&amp;"】"))</f>
        <v>【243.36】</v>
      </c>
      <c r="BE6" s="22">
        <f>IF(BE7="",NA(),BE7)</f>
        <v>243.73</v>
      </c>
      <c r="BF6" s="22">
        <f t="shared" ref="BF6:BN6" si="7">IF(BF7="",NA(),BF7)</f>
        <v>264.39999999999998</v>
      </c>
      <c r="BG6" s="22">
        <f t="shared" si="7"/>
        <v>207.36</v>
      </c>
      <c r="BH6" s="22">
        <f t="shared" si="7"/>
        <v>233.19</v>
      </c>
      <c r="BI6" s="22">
        <f t="shared" si="7"/>
        <v>218.44</v>
      </c>
      <c r="BJ6" s="22">
        <f t="shared" si="7"/>
        <v>371.65</v>
      </c>
      <c r="BK6" s="22">
        <f t="shared" si="7"/>
        <v>397.1</v>
      </c>
      <c r="BL6" s="22">
        <f t="shared" si="7"/>
        <v>379.91</v>
      </c>
      <c r="BM6" s="22">
        <f t="shared" si="7"/>
        <v>386.61</v>
      </c>
      <c r="BN6" s="22">
        <f t="shared" si="7"/>
        <v>381.56</v>
      </c>
      <c r="BO6" s="21" t="str">
        <f>IF(BO7="","",IF(BO7="-","【-】","【"&amp;SUBSTITUTE(TEXT(BO7,"#,##0.00"),"-","△")&amp;"】"))</f>
        <v>【265.93】</v>
      </c>
      <c r="BP6" s="22">
        <f>IF(BP7="",NA(),BP7)</f>
        <v>91.79</v>
      </c>
      <c r="BQ6" s="22">
        <f t="shared" ref="BQ6:BY6" si="8">IF(BQ7="",NA(),BQ7)</f>
        <v>83.28</v>
      </c>
      <c r="BR6" s="22">
        <f t="shared" si="8"/>
        <v>97.5</v>
      </c>
      <c r="BS6" s="22">
        <f t="shared" si="8"/>
        <v>78.61</v>
      </c>
      <c r="BT6" s="22">
        <f t="shared" si="8"/>
        <v>79.150000000000006</v>
      </c>
      <c r="BU6" s="22">
        <f t="shared" si="8"/>
        <v>98.77</v>
      </c>
      <c r="BV6" s="22">
        <f t="shared" si="8"/>
        <v>95.79</v>
      </c>
      <c r="BW6" s="22">
        <f t="shared" si="8"/>
        <v>98.3</v>
      </c>
      <c r="BX6" s="22">
        <f t="shared" si="8"/>
        <v>93.82</v>
      </c>
      <c r="BY6" s="22">
        <f t="shared" si="8"/>
        <v>95.04</v>
      </c>
      <c r="BZ6" s="21" t="str">
        <f>IF(BZ7="","",IF(BZ7="-","【-】","【"&amp;SUBSTITUTE(TEXT(BZ7,"#,##0.00"),"-","△")&amp;"】"))</f>
        <v>【97.82】</v>
      </c>
      <c r="CA6" s="22">
        <f>IF(CA7="",NA(),CA7)</f>
        <v>192</v>
      </c>
      <c r="CB6" s="22">
        <f t="shared" ref="CB6:CJ6" si="9">IF(CB7="",NA(),CB7)</f>
        <v>174.67</v>
      </c>
      <c r="CC6" s="22">
        <f t="shared" si="9"/>
        <v>179.91</v>
      </c>
      <c r="CD6" s="22">
        <f t="shared" si="9"/>
        <v>185.3</v>
      </c>
      <c r="CE6" s="22">
        <f t="shared" si="9"/>
        <v>185.5</v>
      </c>
      <c r="CF6" s="22">
        <f t="shared" si="9"/>
        <v>173.67</v>
      </c>
      <c r="CG6" s="22">
        <f t="shared" si="9"/>
        <v>171.13</v>
      </c>
      <c r="CH6" s="22">
        <f t="shared" si="9"/>
        <v>173.7</v>
      </c>
      <c r="CI6" s="22">
        <f t="shared" si="9"/>
        <v>178.94</v>
      </c>
      <c r="CJ6" s="22">
        <f t="shared" si="9"/>
        <v>180.19</v>
      </c>
      <c r="CK6" s="21" t="str">
        <f>IF(CK7="","",IF(CK7="-","【-】","【"&amp;SUBSTITUTE(TEXT(CK7,"#,##0.00"),"-","△")&amp;"】"))</f>
        <v>【177.56】</v>
      </c>
      <c r="CL6" s="22">
        <f>IF(CL7="",NA(),CL7)</f>
        <v>61.32</v>
      </c>
      <c r="CM6" s="22">
        <f t="shared" ref="CM6:CU6" si="10">IF(CM7="",NA(),CM7)</f>
        <v>60.58</v>
      </c>
      <c r="CN6" s="22">
        <f t="shared" si="10"/>
        <v>60.55</v>
      </c>
      <c r="CO6" s="22">
        <f t="shared" si="10"/>
        <v>60.81</v>
      </c>
      <c r="CP6" s="22">
        <f t="shared" si="10"/>
        <v>60.48</v>
      </c>
      <c r="CQ6" s="22">
        <f t="shared" si="10"/>
        <v>59.67</v>
      </c>
      <c r="CR6" s="22">
        <f t="shared" si="10"/>
        <v>60.12</v>
      </c>
      <c r="CS6" s="22">
        <f t="shared" si="10"/>
        <v>60.34</v>
      </c>
      <c r="CT6" s="22">
        <f t="shared" si="10"/>
        <v>59.54</v>
      </c>
      <c r="CU6" s="22">
        <f t="shared" si="10"/>
        <v>59.26</v>
      </c>
      <c r="CV6" s="21" t="str">
        <f>IF(CV7="","",IF(CV7="-","【-】","【"&amp;SUBSTITUTE(TEXT(CV7,"#,##0.00"),"-","△")&amp;"】"))</f>
        <v>【59.81】</v>
      </c>
      <c r="CW6" s="22">
        <f>IF(CW7="",NA(),CW7)</f>
        <v>87.36</v>
      </c>
      <c r="CX6" s="22">
        <f t="shared" ref="CX6:DF6" si="11">IF(CX7="",NA(),CX7)</f>
        <v>90.9</v>
      </c>
      <c r="CY6" s="22">
        <f t="shared" si="11"/>
        <v>90.68</v>
      </c>
      <c r="CZ6" s="22">
        <f t="shared" si="11"/>
        <v>90.07</v>
      </c>
      <c r="DA6" s="22">
        <f t="shared" si="11"/>
        <v>90.67</v>
      </c>
      <c r="DB6" s="22">
        <f t="shared" si="11"/>
        <v>84.6</v>
      </c>
      <c r="DC6" s="22">
        <f t="shared" si="11"/>
        <v>84.24</v>
      </c>
      <c r="DD6" s="22">
        <f t="shared" si="11"/>
        <v>84.19</v>
      </c>
      <c r="DE6" s="22">
        <f t="shared" si="11"/>
        <v>83.93</v>
      </c>
      <c r="DF6" s="22">
        <f t="shared" si="11"/>
        <v>83.84</v>
      </c>
      <c r="DG6" s="21" t="str">
        <f>IF(DG7="","",IF(DG7="-","【-】","【"&amp;SUBSTITUTE(TEXT(DG7,"#,##0.00"),"-","△")&amp;"】"))</f>
        <v>【89.42】</v>
      </c>
      <c r="DH6" s="22">
        <f>IF(DH7="",NA(),DH7)</f>
        <v>48.56</v>
      </c>
      <c r="DI6" s="22">
        <f t="shared" ref="DI6:DQ6" si="12">IF(DI7="",NA(),DI7)</f>
        <v>49.78</v>
      </c>
      <c r="DJ6" s="22">
        <f t="shared" si="12"/>
        <v>50.24</v>
      </c>
      <c r="DK6" s="22">
        <f t="shared" si="12"/>
        <v>50.69</v>
      </c>
      <c r="DL6" s="22">
        <f t="shared" si="12"/>
        <v>51.78</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2">
        <f t="shared" si="13"/>
        <v>41.57</v>
      </c>
      <c r="DV6" s="22">
        <f t="shared" si="13"/>
        <v>41.73</v>
      </c>
      <c r="DW6" s="22">
        <f t="shared" si="13"/>
        <v>41.4</v>
      </c>
      <c r="DX6" s="22">
        <f t="shared" si="13"/>
        <v>17.12</v>
      </c>
      <c r="DY6" s="22">
        <f t="shared" si="13"/>
        <v>18.18</v>
      </c>
      <c r="DZ6" s="22">
        <f t="shared" si="13"/>
        <v>19.32</v>
      </c>
      <c r="EA6" s="22">
        <f t="shared" si="13"/>
        <v>21.16</v>
      </c>
      <c r="EB6" s="22">
        <f t="shared" si="13"/>
        <v>22.72</v>
      </c>
      <c r="EC6" s="21" t="str">
        <f>IF(EC7="","",IF(EC7="-","【-】","【"&amp;SUBSTITUTE(TEXT(EC7,"#,##0.00"),"-","△")&amp;"】"))</f>
        <v>【25.37】</v>
      </c>
      <c r="ED6" s="21">
        <f>IF(ED7="",NA(),ED7)</f>
        <v>0</v>
      </c>
      <c r="EE6" s="21">
        <f t="shared" ref="EE6:EM6" si="14">IF(EE7="",NA(),EE7)</f>
        <v>0</v>
      </c>
      <c r="EF6" s="22">
        <f t="shared" si="14"/>
        <v>0.47</v>
      </c>
      <c r="EG6" s="22">
        <f t="shared" si="14"/>
        <v>0.65</v>
      </c>
      <c r="EH6" s="22">
        <f t="shared" si="14"/>
        <v>0.66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83411</v>
      </c>
      <c r="D7" s="24">
        <v>46</v>
      </c>
      <c r="E7" s="24">
        <v>1</v>
      </c>
      <c r="F7" s="24">
        <v>0</v>
      </c>
      <c r="G7" s="24">
        <v>1</v>
      </c>
      <c r="H7" s="24" t="s">
        <v>93</v>
      </c>
      <c r="I7" s="24" t="s">
        <v>94</v>
      </c>
      <c r="J7" s="24" t="s">
        <v>95</v>
      </c>
      <c r="K7" s="24" t="s">
        <v>96</v>
      </c>
      <c r="L7" s="24" t="s">
        <v>97</v>
      </c>
      <c r="M7" s="24" t="s">
        <v>98</v>
      </c>
      <c r="N7" s="25" t="s">
        <v>99</v>
      </c>
      <c r="O7" s="25">
        <v>80.03</v>
      </c>
      <c r="P7" s="25">
        <v>98.48</v>
      </c>
      <c r="Q7" s="25">
        <v>3361</v>
      </c>
      <c r="R7" s="25">
        <v>38297</v>
      </c>
      <c r="S7" s="25">
        <v>38.020000000000003</v>
      </c>
      <c r="T7" s="25">
        <v>1007.29</v>
      </c>
      <c r="U7" s="25">
        <v>37512</v>
      </c>
      <c r="V7" s="25">
        <v>36.44</v>
      </c>
      <c r="W7" s="25">
        <v>1029.42</v>
      </c>
      <c r="X7" s="25">
        <v>103.32</v>
      </c>
      <c r="Y7" s="25">
        <v>109.43</v>
      </c>
      <c r="Z7" s="25">
        <v>112.27</v>
      </c>
      <c r="AA7" s="25">
        <v>104.18</v>
      </c>
      <c r="AB7" s="25">
        <v>104.57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312.8</v>
      </c>
      <c r="AU7" s="25">
        <v>284.97000000000003</v>
      </c>
      <c r="AV7" s="25">
        <v>347.46</v>
      </c>
      <c r="AW7" s="25">
        <v>325.98</v>
      </c>
      <c r="AX7" s="25">
        <v>368.61</v>
      </c>
      <c r="AY7" s="25">
        <v>365.18</v>
      </c>
      <c r="AZ7" s="25">
        <v>327.77</v>
      </c>
      <c r="BA7" s="25">
        <v>338.02</v>
      </c>
      <c r="BB7" s="25">
        <v>345.94</v>
      </c>
      <c r="BC7" s="25">
        <v>329.7</v>
      </c>
      <c r="BD7" s="25">
        <v>243.36</v>
      </c>
      <c r="BE7" s="25">
        <v>243.73</v>
      </c>
      <c r="BF7" s="25">
        <v>264.39999999999998</v>
      </c>
      <c r="BG7" s="25">
        <v>207.36</v>
      </c>
      <c r="BH7" s="25">
        <v>233.19</v>
      </c>
      <c r="BI7" s="25">
        <v>218.44</v>
      </c>
      <c r="BJ7" s="25">
        <v>371.65</v>
      </c>
      <c r="BK7" s="25">
        <v>397.1</v>
      </c>
      <c r="BL7" s="25">
        <v>379.91</v>
      </c>
      <c r="BM7" s="25">
        <v>386.61</v>
      </c>
      <c r="BN7" s="25">
        <v>381.56</v>
      </c>
      <c r="BO7" s="25">
        <v>265.93</v>
      </c>
      <c r="BP7" s="25">
        <v>91.79</v>
      </c>
      <c r="BQ7" s="25">
        <v>83.28</v>
      </c>
      <c r="BR7" s="25">
        <v>97.5</v>
      </c>
      <c r="BS7" s="25">
        <v>78.61</v>
      </c>
      <c r="BT7" s="25">
        <v>79.150000000000006</v>
      </c>
      <c r="BU7" s="25">
        <v>98.77</v>
      </c>
      <c r="BV7" s="25">
        <v>95.79</v>
      </c>
      <c r="BW7" s="25">
        <v>98.3</v>
      </c>
      <c r="BX7" s="25">
        <v>93.82</v>
      </c>
      <c r="BY7" s="25">
        <v>95.04</v>
      </c>
      <c r="BZ7" s="25">
        <v>97.82</v>
      </c>
      <c r="CA7" s="25">
        <v>192</v>
      </c>
      <c r="CB7" s="25">
        <v>174.67</v>
      </c>
      <c r="CC7" s="25">
        <v>179.91</v>
      </c>
      <c r="CD7" s="25">
        <v>185.3</v>
      </c>
      <c r="CE7" s="25">
        <v>185.5</v>
      </c>
      <c r="CF7" s="25">
        <v>173.67</v>
      </c>
      <c r="CG7" s="25">
        <v>171.13</v>
      </c>
      <c r="CH7" s="25">
        <v>173.7</v>
      </c>
      <c r="CI7" s="25">
        <v>178.94</v>
      </c>
      <c r="CJ7" s="25">
        <v>180.19</v>
      </c>
      <c r="CK7" s="25">
        <v>177.56</v>
      </c>
      <c r="CL7" s="25">
        <v>61.32</v>
      </c>
      <c r="CM7" s="25">
        <v>60.58</v>
      </c>
      <c r="CN7" s="25">
        <v>60.55</v>
      </c>
      <c r="CO7" s="25">
        <v>60.81</v>
      </c>
      <c r="CP7" s="25">
        <v>60.48</v>
      </c>
      <c r="CQ7" s="25">
        <v>59.67</v>
      </c>
      <c r="CR7" s="25">
        <v>60.12</v>
      </c>
      <c r="CS7" s="25">
        <v>60.34</v>
      </c>
      <c r="CT7" s="25">
        <v>59.54</v>
      </c>
      <c r="CU7" s="25">
        <v>59.26</v>
      </c>
      <c r="CV7" s="25">
        <v>59.81</v>
      </c>
      <c r="CW7" s="25">
        <v>87.36</v>
      </c>
      <c r="CX7" s="25">
        <v>90.9</v>
      </c>
      <c r="CY7" s="25">
        <v>90.68</v>
      </c>
      <c r="CZ7" s="25">
        <v>90.07</v>
      </c>
      <c r="DA7" s="25">
        <v>90.67</v>
      </c>
      <c r="DB7" s="25">
        <v>84.6</v>
      </c>
      <c r="DC7" s="25">
        <v>84.24</v>
      </c>
      <c r="DD7" s="25">
        <v>84.19</v>
      </c>
      <c r="DE7" s="25">
        <v>83.93</v>
      </c>
      <c r="DF7" s="25">
        <v>83.84</v>
      </c>
      <c r="DG7" s="25">
        <v>89.42</v>
      </c>
      <c r="DH7" s="25">
        <v>48.56</v>
      </c>
      <c r="DI7" s="25">
        <v>49.78</v>
      </c>
      <c r="DJ7" s="25">
        <v>50.24</v>
      </c>
      <c r="DK7" s="25">
        <v>50.69</v>
      </c>
      <c r="DL7" s="25">
        <v>51.78</v>
      </c>
      <c r="DM7" s="25">
        <v>48.17</v>
      </c>
      <c r="DN7" s="25">
        <v>48.83</v>
      </c>
      <c r="DO7" s="25">
        <v>49.96</v>
      </c>
      <c r="DP7" s="25">
        <v>50.82</v>
      </c>
      <c r="DQ7" s="25">
        <v>51.82</v>
      </c>
      <c r="DR7" s="25">
        <v>52.02</v>
      </c>
      <c r="DS7" s="25">
        <v>0</v>
      </c>
      <c r="DT7" s="25">
        <v>0</v>
      </c>
      <c r="DU7" s="25">
        <v>41.57</v>
      </c>
      <c r="DV7" s="25">
        <v>41.73</v>
      </c>
      <c r="DW7" s="25">
        <v>41.4</v>
      </c>
      <c r="DX7" s="25">
        <v>17.12</v>
      </c>
      <c r="DY7" s="25">
        <v>18.18</v>
      </c>
      <c r="DZ7" s="25">
        <v>19.32</v>
      </c>
      <c r="EA7" s="25">
        <v>21.16</v>
      </c>
      <c r="EB7" s="25">
        <v>22.72</v>
      </c>
      <c r="EC7" s="25">
        <v>25.37</v>
      </c>
      <c r="ED7" s="25">
        <v>0</v>
      </c>
      <c r="EE7" s="25">
        <v>0</v>
      </c>
      <c r="EF7" s="25">
        <v>0.47</v>
      </c>
      <c r="EG7" s="25">
        <v>0.65</v>
      </c>
      <c r="EH7" s="25">
        <v>0.66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2025-01-24T06:46:00Z</dcterms:created>
  <dcterms:modified xsi:type="dcterms:W3CDTF">2025-02-18T05:46:39Z</dcterms:modified>
  <cp:category/>
</cp:coreProperties>
</file>