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9TmLlq8NEdQMTPek6FlnnD7m6M1MgKtW5mwDcqbA3u5po7ukOe4JkK0fo6YKjjxzF0uWAJimA6NwQB416/QqhQ==" workbookSaltValue="95sDoq+4u87Ult1s8JfEBw==" workbookSpinCount="100000" lockStructure="1"/>
  <bookViews>
    <workbookView xWindow="0" yWindow="0" windowWidth="28800" windowHeight="114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<sst xmlns="http://schemas.openxmlformats.org/spreadsheetml/2006/main" count="228" uniqueCount="111">
  <si>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</si>
  <si>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</si>
  <si>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</si>
  <si>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</si>
  <si>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</si>
  <si>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</si>
  <si>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</si>
  <si>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</si>
  <si>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</si>
  <si>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</si>
  <si>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</si>
  <si>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</si>
  <si>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</si>
  <si>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</si>
  <si>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</si>
  <si>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</si>
  <si>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</si>
  <si>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</si>
  <si>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</si>
  <si>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</si>
  <si>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</si>
  <si>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</si>
  <si>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</si>
  <si>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</si>
  <si>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</si>
  <si>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</si>
  <si>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</si>
  <si>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</si>
  <si>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</si>
  <si>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</si>
  <si>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</si>
  <si>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</si>
  <si>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</si>
  <si>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</si>
  <si>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</si>
  <si>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</si>
  <si>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</si>
  <si>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</si>
  <si>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</si>
  <si>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</si>
  <si>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</si>
  <si>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</si>
  <si>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</si>
  <si>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</si>
  <si>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</si>
  <si>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</si>
  <si>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</si>
  <si>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</si>
  <si>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</si>
  <si>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</si>
  <si>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</si>
  <si>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</si>
  <si>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</si>
  <si>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</si>
  <si>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</si>
  <si>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</si>
  <si>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</si>
  <si>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</si>
  <si>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</si>
  <si>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</si>
  <si>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</si>
  <si>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</si>
  <si>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</si>
  <si>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</si>
  <si>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</si>
  <si>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</si>
  <si>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</si>
  <si>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</si>
  <si>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</si>
  <si>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</si>
  <si>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</si>
  <si>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</si>
  <si>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</si>
  <si>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</si>
  <si>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</si>
  <si>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</si>
  <si>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</si>
  <si>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</si>
  <si>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</si>
  <si>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</si>
  <si>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</si>
  <si>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</si>
  <si>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</si>
  <si>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</si>
  <si>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</si>
  <si>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</si>
  <si>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</si>
  <si>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</si>
  <si>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</si>
  <si>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</si>
  <si>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</si>
  <si>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</si>
  <si>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</si>
  <si>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</si>
  <si>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五霞町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</si>
  <si>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</si>
  <si>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</si>
  <si>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</si>
  <si>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</si>
  <si>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</si>
  <si>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</si>
  <si>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</si>
  <si>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</si>
  <si>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</si>
  <si>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</si>
  <si>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</si>
  <si>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</si>
  <si>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</si>
  <si>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増加傾向にあり、類似団体と比較して高い数値となっている。電気・機械設備については、計画的に更新工事を行っており、管路等については、今後、計画に沿った更新工事を進めていく必要がある。
②管路経年化率及び③管路更新率は、法定耐用年数に達していないため、管路の更新は行っていないが、今後、計画に沿った更新工事を進める必要がある。</t>
    <rPh sb="1" eb="3">
      <t>ユウケイ</t>
    </rPh>
    <rPh sb="3" eb="7">
      <t>コテイシサン</t>
    </rPh>
    <rPh sb="7" eb="9">
      <t>ゲンカ</t>
    </rPh>
    <rPh sb="9" eb="12">
      <t>ショウキャクリツ</t>
    </rPh>
    <rPh sb="13" eb="15">
      <t>ゾウカ</t>
    </rPh>
    <rPh sb="15" eb="17">
      <t>ケイコウ</t>
    </rPh>
    <rPh sb="21" eb="23">
      <t>ルイジ</t>
    </rPh>
    <rPh sb="23" eb="25">
      <t>ダンタイ</t>
    </rPh>
    <rPh sb="26" eb="28">
      <t>ヒカク</t>
    </rPh>
    <rPh sb="30" eb="31">
      <t>タカ</t>
    </rPh>
    <rPh sb="32" eb="34">
      <t>スウチ</t>
    </rPh>
    <rPh sb="41" eb="43">
      <t>デンキ</t>
    </rPh>
    <rPh sb="44" eb="46">
      <t>キカイ</t>
    </rPh>
    <rPh sb="46" eb="48">
      <t>セツビ</t>
    </rPh>
    <rPh sb="54" eb="57">
      <t>ケイカクテキ</t>
    </rPh>
    <rPh sb="58" eb="60">
      <t>コウシン</t>
    </rPh>
    <rPh sb="60" eb="62">
      <t>コウジ</t>
    </rPh>
    <rPh sb="63" eb="64">
      <t>オコナ</t>
    </rPh>
    <rPh sb="69" eb="71">
      <t>カンロ</t>
    </rPh>
    <rPh sb="71" eb="72">
      <t>トウ</t>
    </rPh>
    <rPh sb="78" eb="80">
      <t>コンゴ</t>
    </rPh>
    <rPh sb="81" eb="83">
      <t>ケイカク</t>
    </rPh>
    <rPh sb="84" eb="85">
      <t>ソ</t>
    </rPh>
    <rPh sb="87" eb="89">
      <t>コウシン</t>
    </rPh>
    <rPh sb="89" eb="91">
      <t>コウジ</t>
    </rPh>
    <rPh sb="92" eb="93">
      <t>スス</t>
    </rPh>
    <rPh sb="97" eb="99">
      <t>ヒツヨウ</t>
    </rPh>
    <rPh sb="105" eb="107">
      <t>カンロ</t>
    </rPh>
    <rPh sb="107" eb="109">
      <t>ケイネン</t>
    </rPh>
    <rPh sb="110" eb="111">
      <t>リツ</t>
    </rPh>
    <rPh sb="111" eb="112">
      <t>オヨ</t>
    </rPh>
    <rPh sb="114" eb="116">
      <t>カンロ</t>
    </rPh>
    <rPh sb="116" eb="118">
      <t>コウシン</t>
    </rPh>
    <rPh sb="118" eb="119">
      <t>リツ</t>
    </rPh>
    <rPh sb="121" eb="123">
      <t>ホウテイ</t>
    </rPh>
    <rPh sb="123" eb="125">
      <t>タイヨウ</t>
    </rPh>
    <rPh sb="125" eb="127">
      <t>ネンスウ</t>
    </rPh>
    <rPh sb="128" eb="129">
      <t>タッ</t>
    </rPh>
    <rPh sb="137" eb="139">
      <t>カンロ</t>
    </rPh>
    <rPh sb="140" eb="142">
      <t>コウシン</t>
    </rPh>
    <rPh sb="143" eb="144">
      <t>オコナ</t>
    </rPh>
    <rPh sb="151" eb="153">
      <t>コンゴ</t>
    </rPh>
    <rPh sb="154" eb="156">
      <t>ケイカク</t>
    </rPh>
    <rPh sb="157" eb="158">
      <t>ソ</t>
    </rPh>
    <rPh sb="160" eb="162">
      <t>コウシン</t>
    </rPh>
    <rPh sb="162" eb="164">
      <t>コウジ</t>
    </rPh>
    <rPh sb="165" eb="166">
      <t>スス</t>
    </rPh>
    <rPh sb="168" eb="170">
      <t>ヒツヨウ</t>
    </rPh>
    <phoneticPr fontId="1"/>
  </si>
  <si>
    <t>当町の水道事業は収益的収支の面では給水原価が高いため、操出基準に定める事由以外の操出金により収入不足を補填しており、独立採算の原則から大きく外れている。また、資本的収支の面では企業債償還金の占める割合が高く多額となっているため、操出基準に定める事由以外の操出金により収入不足を補填しており、経営状況及び財政状況は決して良好とはいえない状況である。更に今後、経年化に伴う施設、設備及び管路等の更新を実施していかなければならず、料金改定、ダウンサイジング、広域化・共同化等様々な角度から検討を行い、適正化に努めていく必要がある。</t>
    <rPh sb="0" eb="2">
      <t>トウマチ</t>
    </rPh>
    <rPh sb="3" eb="5">
      <t>スイドウ</t>
    </rPh>
    <rPh sb="5" eb="7">
      <t>ジギョウ</t>
    </rPh>
    <rPh sb="8" eb="11">
      <t>シュウエキテキ</t>
    </rPh>
    <rPh sb="11" eb="13">
      <t>シュウシ</t>
    </rPh>
    <rPh sb="14" eb="15">
      <t>メン</t>
    </rPh>
    <rPh sb="17" eb="21">
      <t>キュウスイゲンカ</t>
    </rPh>
    <rPh sb="22" eb="23">
      <t>タカ</t>
    </rPh>
    <rPh sb="27" eb="29">
      <t>クリダシ</t>
    </rPh>
    <rPh sb="29" eb="31">
      <t>キジュン</t>
    </rPh>
    <rPh sb="32" eb="33">
      <t>サダ</t>
    </rPh>
    <rPh sb="35" eb="37">
      <t>ジユウ</t>
    </rPh>
    <rPh sb="37" eb="39">
      <t>イガイ</t>
    </rPh>
    <rPh sb="40" eb="42">
      <t>クリダシ</t>
    </rPh>
    <rPh sb="42" eb="43">
      <t>キン</t>
    </rPh>
    <rPh sb="46" eb="48">
      <t>シュウニュウ</t>
    </rPh>
    <rPh sb="48" eb="50">
      <t>ブソク</t>
    </rPh>
    <rPh sb="51" eb="53">
      <t>ホテン</t>
    </rPh>
    <rPh sb="58" eb="60">
      <t>ドクリツ</t>
    </rPh>
    <rPh sb="60" eb="62">
      <t>サイサン</t>
    </rPh>
    <rPh sb="63" eb="65">
      <t>ゲンソク</t>
    </rPh>
    <rPh sb="67" eb="68">
      <t>オオ</t>
    </rPh>
    <rPh sb="70" eb="71">
      <t>ハズ</t>
    </rPh>
    <rPh sb="79" eb="82">
      <t>シホンテキ</t>
    </rPh>
    <rPh sb="82" eb="84">
      <t>シュウシ</t>
    </rPh>
    <rPh sb="85" eb="86">
      <t>メン</t>
    </rPh>
    <rPh sb="88" eb="91">
      <t>キギョウサイ</t>
    </rPh>
    <rPh sb="91" eb="94">
      <t>ショウカンキン</t>
    </rPh>
    <rPh sb="95" eb="96">
      <t>シ</t>
    </rPh>
    <rPh sb="98" eb="100">
      <t>ワリアイ</t>
    </rPh>
    <rPh sb="101" eb="102">
      <t>タカ</t>
    </rPh>
    <rPh sb="103" eb="105">
      <t>タガク</t>
    </rPh>
    <rPh sb="114" eb="116">
      <t>クリダシ</t>
    </rPh>
    <rPh sb="116" eb="118">
      <t>キジュン</t>
    </rPh>
    <rPh sb="119" eb="120">
      <t>サダ</t>
    </rPh>
    <rPh sb="122" eb="124">
      <t>ジユウ</t>
    </rPh>
    <rPh sb="124" eb="126">
      <t>イガイ</t>
    </rPh>
    <rPh sb="127" eb="129">
      <t>クリダシ</t>
    </rPh>
    <rPh sb="129" eb="130">
      <t>キン</t>
    </rPh>
    <rPh sb="133" eb="137">
      <t>シュウニュウブソク</t>
    </rPh>
    <rPh sb="138" eb="140">
      <t>ホテン</t>
    </rPh>
    <rPh sb="145" eb="147">
      <t>ケイエイ</t>
    </rPh>
    <rPh sb="147" eb="149">
      <t>ジョウキョウ</t>
    </rPh>
    <rPh sb="149" eb="150">
      <t>オヨ</t>
    </rPh>
    <rPh sb="151" eb="153">
      <t>ザイセイ</t>
    </rPh>
    <rPh sb="153" eb="155">
      <t>ジョウキョウ</t>
    </rPh>
    <rPh sb="156" eb="157">
      <t>ケッ</t>
    </rPh>
    <rPh sb="159" eb="161">
      <t>リョウコウ</t>
    </rPh>
    <rPh sb="167" eb="169">
      <t>ジョウキョウ</t>
    </rPh>
    <rPh sb="173" eb="174">
      <t>サラ</t>
    </rPh>
    <rPh sb="175" eb="177">
      <t>コンゴ</t>
    </rPh>
    <rPh sb="178" eb="181">
      <t>ケイネンカ</t>
    </rPh>
    <rPh sb="182" eb="183">
      <t>トモナ</t>
    </rPh>
    <rPh sb="184" eb="186">
      <t>シセツ</t>
    </rPh>
    <rPh sb="187" eb="189">
      <t>セツビ</t>
    </rPh>
    <rPh sb="189" eb="190">
      <t>オヨ</t>
    </rPh>
    <rPh sb="191" eb="193">
      <t>カンロ</t>
    </rPh>
    <rPh sb="193" eb="194">
      <t>トウ</t>
    </rPh>
    <rPh sb="195" eb="197">
      <t>コウシン</t>
    </rPh>
    <rPh sb="198" eb="200">
      <t>ジッシ</t>
    </rPh>
    <rPh sb="212" eb="214">
      <t>リョウキン</t>
    </rPh>
    <rPh sb="214" eb="216">
      <t>カイテイ</t>
    </rPh>
    <rPh sb="226" eb="229">
      <t>コウイキカ</t>
    </rPh>
    <rPh sb="230" eb="233">
      <t>キョウドウカ</t>
    </rPh>
    <rPh sb="233" eb="234">
      <t>トウ</t>
    </rPh>
    <rPh sb="234" eb="236">
      <t>サマザマ</t>
    </rPh>
    <rPh sb="237" eb="239">
      <t>カクド</t>
    </rPh>
    <rPh sb="241" eb="243">
      <t>ケントウ</t>
    </rPh>
    <rPh sb="244" eb="245">
      <t>オコナ</t>
    </rPh>
    <rPh sb="247" eb="250">
      <t>テキセイカ</t>
    </rPh>
    <rPh sb="251" eb="252">
      <t>ツト</t>
    </rPh>
    <rPh sb="256" eb="258">
      <t>ヒツヨウ</t>
    </rPh>
    <phoneticPr fontId="1"/>
  </si>
  <si>
    <r>
      <t>①令和5年度は、物価高騰等対策に係る水道基本料金の減免により給水収益が減少したことから、経常収支比率が低下しており、一般会計からの繰入金に依存せざるを得ない状況が続いている。
②累積欠損金比率は、H26年度に地方公営企業会計制度の改正に伴い一時的に高い数値となったが、それ以降は0％となっている。
③流動比率は、H29年度以降100％を下回っており、主な原因は高額な企業債の償還金と現金の減少があげられる。
④</t>
    </r>
    <r>
      <rPr>
        <sz val="11"/>
        <rFont val="ＭＳ ゴシック"/>
        <family val="3"/>
        <charset val="128"/>
      </rPr>
      <t>企業債の償還が進んだことにより令和4年度は減少したものの、水道基本料金の減免による給水収益の減少により、比率が増加している。</t>
    </r>
    <r>
      <rPr>
        <sz val="11"/>
        <color theme="1"/>
        <rFont val="ＭＳ ゴシック"/>
        <family val="3"/>
        <charset val="128"/>
      </rPr>
      <t xml:space="preserve">
⑤料金回収率は、物価高騰等対策による水道基本料金減免に</t>
    </r>
    <r>
      <rPr>
        <sz val="11"/>
        <rFont val="ＭＳ ゴシック"/>
        <family val="3"/>
        <charset val="128"/>
      </rPr>
      <t>よ</t>
    </r>
    <r>
      <rPr>
        <sz val="11"/>
        <rFont val="ＭＳ ゴシック"/>
        <family val="3"/>
        <charset val="128"/>
      </rPr>
      <t>って料金収入が減少したことから、低</t>
    </r>
    <r>
      <rPr>
        <sz val="11"/>
        <color theme="1"/>
        <rFont val="ＭＳ ゴシック"/>
        <family val="3"/>
        <charset val="128"/>
      </rPr>
      <t>下している。また、小規模自治体での浄水場運営をしている事から、給水原価は高い水準にある。
⑥給水原価は、⑤と同様の理由により類似団体と比較して高い水準となっており、今年度についても、有収水量が減少した事により数値が増加している。
⑦施設利用率は、令和3年度から類似団体の平均値と同等の数値であるが、減少傾向にある。要因は、R2年度から3年度にかけて実施した浄水設備増設によるものである。
⑧有収率は、類似団体と比較して高い数値にある。要因としては、漏水量が少ない事が考えられる。</t>
    </r>
    <rPh sb="1" eb="3">
      <t>レイワ</t>
    </rPh>
    <rPh sb="4" eb="6">
      <t>ネンド</t>
    </rPh>
    <rPh sb="8" eb="10">
      <t>ブッカ</t>
    </rPh>
    <rPh sb="10" eb="12">
      <t>コウトウ</t>
    </rPh>
    <rPh sb="12" eb="13">
      <t>トウ</t>
    </rPh>
    <rPh sb="13" eb="15">
      <t>タイサク</t>
    </rPh>
    <rPh sb="16" eb="17">
      <t>カカ</t>
    </rPh>
    <rPh sb="18" eb="20">
      <t>スイドウ</t>
    </rPh>
    <rPh sb="20" eb="23">
      <t>キホンリョウ</t>
    </rPh>
    <rPh sb="23" eb="24">
      <t>キン</t>
    </rPh>
    <rPh sb="25" eb="27">
      <t>ゲンメン</t>
    </rPh>
    <rPh sb="30" eb="32">
      <t>キュウスイ</t>
    </rPh>
    <rPh sb="32" eb="34">
      <t>シュウエキ</t>
    </rPh>
    <rPh sb="35" eb="37">
      <t>ゲンショウ</t>
    </rPh>
    <rPh sb="44" eb="46">
      <t>ケイジョウ</t>
    </rPh>
    <rPh sb="46" eb="48">
      <t>シュウシ</t>
    </rPh>
    <rPh sb="48" eb="50">
      <t>ヒリツ</t>
    </rPh>
    <rPh sb="51" eb="53">
      <t>テイカ</t>
    </rPh>
    <rPh sb="58" eb="60">
      <t>イッパン</t>
    </rPh>
    <rPh sb="60" eb="62">
      <t>カイケイ</t>
    </rPh>
    <rPh sb="65" eb="68">
      <t>クリイレキン</t>
    </rPh>
    <rPh sb="69" eb="71">
      <t>イゾン</t>
    </rPh>
    <rPh sb="75" eb="76">
      <t>エ</t>
    </rPh>
    <rPh sb="78" eb="80">
      <t>ジョウキョウ</t>
    </rPh>
    <rPh sb="81" eb="82">
      <t>ツヅ</t>
    </rPh>
    <rPh sb="89" eb="91">
      <t>ルイセキ</t>
    </rPh>
    <rPh sb="91" eb="94">
      <t>ケッソンキン</t>
    </rPh>
    <rPh sb="94" eb="96">
      <t>ヒリツ</t>
    </rPh>
    <rPh sb="101" eb="103">
      <t>ネンド</t>
    </rPh>
    <rPh sb="104" eb="106">
      <t>チホウ</t>
    </rPh>
    <rPh sb="106" eb="108">
      <t>コウエイ</t>
    </rPh>
    <rPh sb="108" eb="110">
      <t>キギョウ</t>
    </rPh>
    <rPh sb="110" eb="112">
      <t>カイケイ</t>
    </rPh>
    <rPh sb="112" eb="114">
      <t>セイド</t>
    </rPh>
    <rPh sb="115" eb="117">
      <t>カイセイ</t>
    </rPh>
    <rPh sb="118" eb="119">
      <t>トモナ</t>
    </rPh>
    <rPh sb="120" eb="123">
      <t>イチジテキ</t>
    </rPh>
    <rPh sb="124" eb="125">
      <t>タカ</t>
    </rPh>
    <rPh sb="126" eb="128">
      <t>スウチ</t>
    </rPh>
    <rPh sb="136" eb="138">
      <t>イコウ</t>
    </rPh>
    <rPh sb="150" eb="152">
      <t>リュウドウ</t>
    </rPh>
    <rPh sb="152" eb="154">
      <t>ヒリツ</t>
    </rPh>
    <rPh sb="159" eb="161">
      <t>ネンド</t>
    </rPh>
    <rPh sb="161" eb="163">
      <t>イコウ</t>
    </rPh>
    <rPh sb="168" eb="170">
      <t>シタマワ</t>
    </rPh>
    <rPh sb="175" eb="176">
      <t>オモ</t>
    </rPh>
    <rPh sb="177" eb="179">
      <t>ゲンイン</t>
    </rPh>
    <rPh sb="180" eb="182">
      <t>コウガク</t>
    </rPh>
    <rPh sb="183" eb="186">
      <t>キギョウサイ</t>
    </rPh>
    <rPh sb="187" eb="190">
      <t>ショウカンキン</t>
    </rPh>
    <rPh sb="191" eb="193">
      <t>ゲンキン</t>
    </rPh>
    <rPh sb="194" eb="196">
      <t>ゲンショウ</t>
    </rPh>
    <rPh sb="205" eb="208">
      <t>キギョウサイ</t>
    </rPh>
    <rPh sb="209" eb="211">
      <t>ショウカン</t>
    </rPh>
    <rPh sb="212" eb="213">
      <t>スス</t>
    </rPh>
    <rPh sb="220" eb="222">
      <t>レイワ</t>
    </rPh>
    <rPh sb="223" eb="225">
      <t>ネンド</t>
    </rPh>
    <rPh sb="226" eb="228">
      <t>ゲンショウ</t>
    </rPh>
    <rPh sb="234" eb="236">
      <t>スイドウ</t>
    </rPh>
    <rPh sb="236" eb="238">
      <t>キホン</t>
    </rPh>
    <rPh sb="238" eb="240">
      <t>リョウキン</t>
    </rPh>
    <rPh sb="241" eb="243">
      <t>ゲンメン</t>
    </rPh>
    <rPh sb="246" eb="248">
      <t>キュウスイ</t>
    </rPh>
    <rPh sb="248" eb="250">
      <t>シュウエキ</t>
    </rPh>
    <rPh sb="251" eb="253">
      <t>ゲンショウ</t>
    </rPh>
    <rPh sb="257" eb="259">
      <t>ヒリツ</t>
    </rPh>
    <rPh sb="260" eb="262">
      <t>ゾウカ</t>
    </rPh>
    <rPh sb="269" eb="271">
      <t>リョウキン</t>
    </rPh>
    <rPh sb="271" eb="274">
      <t>カイシュウリツ</t>
    </rPh>
    <rPh sb="276" eb="278">
      <t>ブッカ</t>
    </rPh>
    <rPh sb="278" eb="280">
      <t>コウトウ</t>
    </rPh>
    <rPh sb="280" eb="281">
      <t>トウ</t>
    </rPh>
    <rPh sb="281" eb="283">
      <t>タイサク</t>
    </rPh>
    <rPh sb="286" eb="288">
      <t>スイドウ</t>
    </rPh>
    <rPh sb="288" eb="290">
      <t>キホン</t>
    </rPh>
    <rPh sb="290" eb="292">
      <t>リョウキン</t>
    </rPh>
    <rPh sb="292" eb="294">
      <t>ゲンメン</t>
    </rPh>
    <rPh sb="298" eb="300">
      <t>リョウキン</t>
    </rPh>
    <rPh sb="300" eb="302">
      <t>シュウニュウ</t>
    </rPh>
    <rPh sb="303" eb="305">
      <t>ゲンショウ</t>
    </rPh>
    <rPh sb="312" eb="314">
      <t>テイカ</t>
    </rPh>
    <rPh sb="322" eb="325">
      <t>ショウキボ</t>
    </rPh>
    <rPh sb="325" eb="328">
      <t>ジチタイ</t>
    </rPh>
    <rPh sb="330" eb="333">
      <t>ジョウスイジョウ</t>
    </rPh>
    <rPh sb="333" eb="335">
      <t>ウンエイ</t>
    </rPh>
    <rPh sb="340" eb="341">
      <t>コト</t>
    </rPh>
    <rPh sb="344" eb="348">
      <t>キュウスイゲンカ</t>
    </rPh>
    <rPh sb="349" eb="350">
      <t>タカ</t>
    </rPh>
    <rPh sb="351" eb="353">
      <t>スイジュン</t>
    </rPh>
    <rPh sb="359" eb="363">
      <t>キュウスイゲンカ</t>
    </rPh>
    <rPh sb="367" eb="369">
      <t>ドウヨウ</t>
    </rPh>
    <rPh sb="370" eb="372">
      <t>リユウ</t>
    </rPh>
    <rPh sb="375" eb="377">
      <t>ルイジ</t>
    </rPh>
    <rPh sb="377" eb="379">
      <t>ダンタイ</t>
    </rPh>
    <rPh sb="380" eb="382">
      <t>ヒカク</t>
    </rPh>
    <rPh sb="384" eb="385">
      <t>タカ</t>
    </rPh>
    <rPh sb="386" eb="388">
      <t>スイジュン</t>
    </rPh>
    <rPh sb="395" eb="398">
      <t>コンネンド</t>
    </rPh>
    <rPh sb="404" eb="405">
      <t>ユウ</t>
    </rPh>
    <rPh sb="405" eb="406">
      <t>シュウ</t>
    </rPh>
    <rPh sb="406" eb="408">
      <t>スイリョウ</t>
    </rPh>
    <rPh sb="409" eb="411">
      <t>ゲンショウ</t>
    </rPh>
    <rPh sb="413" eb="414">
      <t>コト</t>
    </rPh>
    <rPh sb="417" eb="419">
      <t>スウチ</t>
    </rPh>
    <rPh sb="420" eb="422">
      <t>ゾウカ</t>
    </rPh>
    <rPh sb="429" eb="431">
      <t>シセツ</t>
    </rPh>
    <rPh sb="431" eb="434">
      <t>リヨウリツ</t>
    </rPh>
    <rPh sb="436" eb="438">
      <t>レイワ</t>
    </rPh>
    <rPh sb="439" eb="441">
      <t>ネンド</t>
    </rPh>
    <rPh sb="443" eb="445">
      <t>ルイジ</t>
    </rPh>
    <rPh sb="445" eb="447">
      <t>ダンタイ</t>
    </rPh>
    <rPh sb="448" eb="451">
      <t>ヘイキンチ</t>
    </rPh>
    <rPh sb="452" eb="454">
      <t>ドウトウ</t>
    </rPh>
    <rPh sb="455" eb="457">
      <t>スウチ</t>
    </rPh>
    <rPh sb="462" eb="464">
      <t>ゲンショウ</t>
    </rPh>
    <rPh sb="464" eb="466">
      <t>ケイコウ</t>
    </rPh>
    <rPh sb="470" eb="472">
      <t>ヨウイン</t>
    </rPh>
    <rPh sb="476" eb="478">
      <t>ネンド</t>
    </rPh>
    <rPh sb="481" eb="483">
      <t>ネンド</t>
    </rPh>
    <rPh sb="487" eb="489">
      <t>ジッシ</t>
    </rPh>
    <rPh sb="491" eb="493">
      <t>ジョウスイ</t>
    </rPh>
    <rPh sb="493" eb="495">
      <t>セツビ</t>
    </rPh>
    <rPh sb="495" eb="497">
      <t>ゾウセツ</t>
    </rPh>
    <rPh sb="510" eb="511">
      <t>リツ</t>
    </rPh>
    <rPh sb="513" eb="515">
      <t>ルイジ</t>
    </rPh>
    <rPh sb="515" eb="517">
      <t>ダンタイ</t>
    </rPh>
    <rPh sb="518" eb="520">
      <t>ヒカク</t>
    </rPh>
    <rPh sb="522" eb="523">
      <t>タカ</t>
    </rPh>
    <rPh sb="524" eb="526">
      <t>スウチ</t>
    </rPh>
    <rPh sb="530" eb="532">
      <t>ヨウイン</t>
    </rPh>
    <rPh sb="537" eb="540">
      <t>ロウスイリョウ</t>
    </rPh>
    <rPh sb="541" eb="542">
      <t>スク</t>
    </rPh>
    <rPh sb="544" eb="545">
      <t>コト</t>
    </rPh>
    <rPh sb="546" eb="547">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</si>
</sst>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 &quot;#,##0.00"/>
    <numFmt numFmtId="178" formatCode="#,##0.00;&quot;△&quot;#,##0.00"/>
    <numFmt numFmtId="179" formatCode="#,##0.00;&quot;△&quot;#,##0.00;&quot;-&quot;"/>
    <numFmt numFmtId="180"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8" fontId="0" fillId="5" borderId="9" xfId="1" applyNumberFormat="1" applyFont="1" applyFill="1" applyBorder="1" applyAlignment="1">
      <alignment vertical="center" shrinkToFit="1"/>
    </xf>
    <xf numFmtId="178"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77"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0" fontId="3" fillId="0" borderId="9"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8" fontId="3" fillId="0" borderId="6" xfId="0" applyNumberFormat="1" applyFont="1" applyBorder="1" applyAlignment="1" applyProtection="1">
      <alignment horizontal="center" vertical="center" shrinkToFit="1"/>
      <protection hidden="1"/>
    </xf>
    <xf numFmtId="178"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8"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C-4507-A5C9-355142E811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13C-4507-A5C9-355142E811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60.23</c:v>
                </c:pt>
                <c:pt idx="1">
                  <c:v>62.87</c:v>
                </c:pt>
                <c:pt idx="2">
                  <c:v>50.62</c:v>
                </c:pt>
                <c:pt idx="3">
                  <c:v>49.98</c:v>
                </c:pt>
                <c:pt idx="4">
                  <c:v>46.59</c:v>
                </c:pt>
              </c:numCache>
            </c:numRef>
          </c:val>
          <c:extLst>
            <c:ext xmlns:c16="http://schemas.microsoft.com/office/drawing/2014/chart" uri="{C3380CC4-5D6E-409C-BE32-E72D297353CC}">
              <c16:uniqueId val="{00000000-4001-4AC6-B981-2C322A8FDA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4001-4AC6-B981-2C322A8FDA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97.15</c:v>
                </c:pt>
                <c:pt idx="1">
                  <c:v>98.28</c:v>
                </c:pt>
                <c:pt idx="2">
                  <c:v>98.31</c:v>
                </c:pt>
                <c:pt idx="3">
                  <c:v>98.59</c:v>
                </c:pt>
                <c:pt idx="4">
                  <c:v>98.1</c:v>
                </c:pt>
              </c:numCache>
            </c:numRef>
          </c:val>
          <c:extLst>
            <c:ext xmlns:c16="http://schemas.microsoft.com/office/drawing/2014/chart" uri="{C3380CC4-5D6E-409C-BE32-E72D297353CC}">
              <c16:uniqueId val="{00000000-9C5C-4306-8AAD-8BBE797F54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C5C-4306-8AAD-8BBE797F54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96.3</c:v>
                </c:pt>
                <c:pt idx="1">
                  <c:v>103.61</c:v>
                </c:pt>
                <c:pt idx="2">
                  <c:v>101.52</c:v>
                </c:pt>
                <c:pt idx="3">
                  <c:v>100.52</c:v>
                </c:pt>
                <c:pt idx="4">
                  <c:v>96.62</c:v>
                </c:pt>
              </c:numCache>
            </c:numRef>
          </c:val>
          <c:extLst>
            <c:ext xmlns:c16="http://schemas.microsoft.com/office/drawing/2014/chart" uri="{C3380CC4-5D6E-409C-BE32-E72D297353CC}">
              <c16:uniqueId val="{00000000-07D8-4973-8AB5-305B33D5B7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7D8-4973-8AB5-305B33D5B7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67.75</c:v>
                </c:pt>
                <c:pt idx="1">
                  <c:v>68.52</c:v>
                </c:pt>
                <c:pt idx="2">
                  <c:v>65.28</c:v>
                </c:pt>
                <c:pt idx="3">
                  <c:v>66.930000000000007</c:v>
                </c:pt>
                <c:pt idx="4">
                  <c:v>67.56</c:v>
                </c:pt>
              </c:numCache>
            </c:numRef>
          </c:val>
          <c:extLst>
            <c:ext xmlns:c16="http://schemas.microsoft.com/office/drawing/2014/chart" uri="{C3380CC4-5D6E-409C-BE32-E72D297353CC}">
              <c16:uniqueId val="{00000000-6B5D-4070-8392-2ED5BA83D3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B5D-4070-8392-2ED5BA83D3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78-406A-9773-0B61D66E58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AD78-406A-9773-0B61D66E58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5-435C-86A7-4208B1496F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B5C5-435C-86A7-4208B1496F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85.64</c:v>
                </c:pt>
                <c:pt idx="1">
                  <c:v>73.58</c:v>
                </c:pt>
                <c:pt idx="2">
                  <c:v>67.87</c:v>
                </c:pt>
                <c:pt idx="3">
                  <c:v>67.97</c:v>
                </c:pt>
                <c:pt idx="4">
                  <c:v>79.290000000000006</c:v>
                </c:pt>
              </c:numCache>
            </c:numRef>
          </c:val>
          <c:extLst>
            <c:ext xmlns:c16="http://schemas.microsoft.com/office/drawing/2014/chart" uri="{C3380CC4-5D6E-409C-BE32-E72D297353CC}">
              <c16:uniqueId val="{00000000-0CEE-4250-8EE3-96D77004AA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0CEE-4250-8EE3-96D77004AA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565.54999999999995</c:v>
                </c:pt>
                <c:pt idx="1">
                  <c:v>564.99</c:v>
                </c:pt>
                <c:pt idx="2">
                  <c:v>641.82000000000005</c:v>
                </c:pt>
                <c:pt idx="3">
                  <c:v>586.98</c:v>
                </c:pt>
                <c:pt idx="4">
                  <c:v>699.59</c:v>
                </c:pt>
              </c:numCache>
            </c:numRef>
          </c:val>
          <c:extLst>
            <c:ext xmlns:c16="http://schemas.microsoft.com/office/drawing/2014/chart" uri="{C3380CC4-5D6E-409C-BE32-E72D297353CC}">
              <c16:uniqueId val="{00000000-095B-40E2-A61E-588A12D58B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95B-40E2-A61E-588A12D58B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86.55</c:v>
                </c:pt>
                <c:pt idx="1">
                  <c:v>90.58</c:v>
                </c:pt>
                <c:pt idx="2">
                  <c:v>88.41</c:v>
                </c:pt>
                <c:pt idx="3">
                  <c:v>79.540000000000006</c:v>
                </c:pt>
                <c:pt idx="4">
                  <c:v>71.62</c:v>
                </c:pt>
              </c:numCache>
            </c:numRef>
          </c:val>
          <c:extLst>
            <c:ext xmlns:c16="http://schemas.microsoft.com/office/drawing/2014/chart" uri="{C3380CC4-5D6E-409C-BE32-E72D297353CC}">
              <c16:uniqueId val="{00000000-E76F-45E3-BB9F-8C63D1C386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E76F-45E3-BB9F-8C63D1C386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246.64</c:v>
                </c:pt>
                <c:pt idx="1">
                  <c:v>234.68</c:v>
                </c:pt>
                <c:pt idx="2">
                  <c:v>240.37</c:v>
                </c:pt>
                <c:pt idx="3">
                  <c:v>261.02999999999997</c:v>
                </c:pt>
                <c:pt idx="4">
                  <c:v>278.57</c:v>
                </c:pt>
              </c:numCache>
            </c:numRef>
          </c:val>
          <c:extLst>
            <c:ext xmlns:c16="http://schemas.microsoft.com/office/drawing/2014/chart" uri="{C3380CC4-5D6E-409C-BE32-E72D297353CC}">
              <c16:uniqueId val="{00000000-658D-4879-80B8-047A6B8D64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658D-4879-80B8-047A6B8D64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6" sqref="B6:AG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五霞町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8</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A8</v>
      </c>
      <c r="X8" s="42"/>
      <c r="Y8" s="42"/>
      <c r="Z8" s="42"/>
      <c r="AA8" s="42"/>
      <c r="AB8" s="42"/>
      <c r="AC8" s="42"/>
      <c r="AD8" s="42" t="str">
        <f>データ!$M$6</f>
        <v>非設置</v>
      </c>
      <c r="AE8" s="42"/>
      <c r="AF8" s="42"/>
      <c r="AG8" s="42"/>
      <c r="AH8" s="42"/>
      <c r="AI8" s="42"/>
      <c r="AJ8" s="42"/>
      <c r="AK8" s="2"/>
      <c r="AL8" s="43">
        <f>データ!$R$6</f>
        <v>8063</v>
      </c>
      <c r="AM8" s="43"/>
      <c r="AN8" s="43"/>
      <c r="AO8" s="43"/>
      <c r="AP8" s="43"/>
      <c r="AQ8" s="43"/>
      <c r="AR8" s="43"/>
      <c r="AS8" s="43"/>
      <c r="AT8" s="44">
        <f>データ!$S$6</f>
        <v>23.11</v>
      </c>
      <c r="AU8" s="45"/>
      <c r="AV8" s="45"/>
      <c r="AW8" s="45"/>
      <c r="AX8" s="45"/>
      <c r="AY8" s="45"/>
      <c r="AZ8" s="45"/>
      <c r="BA8" s="45"/>
      <c r="BB8" s="46">
        <f>データ!$T$6</f>
        <v>348.9</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15">
      <c r="A9" s="2"/>
      <c r="B9" s="32" t="s">
        <v>20</v>
      </c>
      <c r="C9" s="33"/>
      <c r="D9" s="33"/>
      <c r="E9" s="33"/>
      <c r="F9" s="33"/>
      <c r="G9" s="33"/>
      <c r="H9" s="33"/>
      <c r="I9" s="32" t="s">
        <v>22</v>
      </c>
      <c r="J9" s="33"/>
      <c r="K9" s="33"/>
      <c r="L9" s="33"/>
      <c r="M9" s="33"/>
      <c r="N9" s="33"/>
      <c r="O9" s="34"/>
      <c r="P9" s="35" t="s">
        <v>23</v>
      </c>
      <c r="Q9" s="35"/>
      <c r="R9" s="35"/>
      <c r="S9" s="35"/>
      <c r="T9" s="35"/>
      <c r="U9" s="35"/>
      <c r="V9" s="35"/>
      <c r="W9" s="35" t="s">
        <v>21</v>
      </c>
      <c r="X9" s="35"/>
      <c r="Y9" s="35"/>
      <c r="Z9" s="35"/>
      <c r="AA9" s="35"/>
      <c r="AB9" s="35"/>
      <c r="AC9" s="35"/>
      <c r="AD9" s="2"/>
      <c r="AE9" s="2"/>
      <c r="AF9" s="2"/>
      <c r="AG9" s="2"/>
      <c r="AH9" s="2"/>
      <c r="AI9" s="2"/>
      <c r="AJ9" s="2"/>
      <c r="AK9" s="2"/>
      <c r="AL9" s="35" t="s">
        <v>26</v>
      </c>
      <c r="AM9" s="35"/>
      <c r="AN9" s="35"/>
      <c r="AO9" s="35"/>
      <c r="AP9" s="35"/>
      <c r="AQ9" s="35"/>
      <c r="AR9" s="35"/>
      <c r="AS9" s="35"/>
      <c r="AT9" s="32" t="s">
        <v>28</v>
      </c>
      <c r="AU9" s="33"/>
      <c r="AV9" s="33"/>
      <c r="AW9" s="33"/>
      <c r="AX9" s="33"/>
      <c r="AY9" s="33"/>
      <c r="AZ9" s="33"/>
      <c r="BA9" s="33"/>
      <c r="BB9" s="35" t="s">
        <v>15</v>
      </c>
      <c r="BC9" s="35"/>
      <c r="BD9" s="35"/>
      <c r="BE9" s="35"/>
      <c r="BF9" s="35"/>
      <c r="BG9" s="35"/>
      <c r="BH9" s="35"/>
      <c r="BI9" s="35"/>
      <c r="BJ9" s="3"/>
      <c r="BK9" s="3"/>
      <c r="BL9" s="51" t="s">
        <v>30</v>
      </c>
      <c r="BM9" s="52"/>
      <c r="BN9" s="53" t="s">
        <v>31</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48.93</v>
      </c>
      <c r="J10" s="45"/>
      <c r="K10" s="45"/>
      <c r="L10" s="45"/>
      <c r="M10" s="45"/>
      <c r="N10" s="45"/>
      <c r="O10" s="55"/>
      <c r="P10" s="46">
        <f>データ!$P$6</f>
        <v>95.43</v>
      </c>
      <c r="Q10" s="46"/>
      <c r="R10" s="46"/>
      <c r="S10" s="46"/>
      <c r="T10" s="46"/>
      <c r="U10" s="46"/>
      <c r="V10" s="46"/>
      <c r="W10" s="43">
        <f>データ!$Q$6</f>
        <v>4455</v>
      </c>
      <c r="X10" s="43"/>
      <c r="Y10" s="43"/>
      <c r="Z10" s="43"/>
      <c r="AA10" s="43"/>
      <c r="AB10" s="43"/>
      <c r="AC10" s="43"/>
      <c r="AD10" s="2"/>
      <c r="AE10" s="2"/>
      <c r="AF10" s="2"/>
      <c r="AG10" s="2"/>
      <c r="AH10" s="2"/>
      <c r="AI10" s="2"/>
      <c r="AJ10" s="2"/>
      <c r="AK10" s="2"/>
      <c r="AL10" s="43">
        <f>データ!$U$6</f>
        <v>7660</v>
      </c>
      <c r="AM10" s="43"/>
      <c r="AN10" s="43"/>
      <c r="AO10" s="43"/>
      <c r="AP10" s="43"/>
      <c r="AQ10" s="43"/>
      <c r="AR10" s="43"/>
      <c r="AS10" s="43"/>
      <c r="AT10" s="44">
        <f>データ!$V$6</f>
        <v>23.11</v>
      </c>
      <c r="AU10" s="45"/>
      <c r="AV10" s="45"/>
      <c r="AW10" s="45"/>
      <c r="AX10" s="45"/>
      <c r="AY10" s="45"/>
      <c r="AZ10" s="45"/>
      <c r="BA10" s="45"/>
      <c r="BB10" s="46">
        <f>データ!$W$6</f>
        <v>331.46</v>
      </c>
      <c r="BC10" s="46"/>
      <c r="BD10" s="46"/>
      <c r="BE10" s="46"/>
      <c r="BF10" s="46"/>
      <c r="BG10" s="46"/>
      <c r="BH10" s="46"/>
      <c r="BI10" s="46"/>
      <c r="BJ10" s="2"/>
      <c r="BK10" s="2"/>
      <c r="BL10" s="56" t="s">
        <v>33</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40</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108</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42</v>
      </c>
      <c r="C84" s="6"/>
      <c r="D84" s="6"/>
      <c r="E84" s="6" t="s">
        <v>43</v>
      </c>
      <c r="F84" s="6" t="s">
        <v>45</v>
      </c>
      <c r="G84" s="6" t="s">
        <v>47</v>
      </c>
      <c r="H84" s="6" t="s">
        <v>41</v>
      </c>
      <c r="I84" s="6" t="s">
        <v>9</v>
      </c>
      <c r="J84" s="6" t="s">
        <v>25</v>
      </c>
      <c r="K84" s="6" t="s">
        <v>48</v>
      </c>
      <c r="L84" s="6" t="s">
        <v>49</v>
      </c>
      <c r="M84" s="6" t="s">
        <v>32</v>
      </c>
      <c r="N84" s="6" t="s">
        <v>51</v>
      </c>
      <c r="O84" s="6" t="s">
        <v>53</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Iy+0tzGAoghqpqCXI4ogLCFIwCwJ1zi/Bob9BmV1m/i/Qy91fKkFRx6dbf2r/G6HEhiK0dGGSB2hvet+Nc/MpQ==" saltValue="S8VzpsH+igQF2shiuzeDU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50</v>
      </c>
      <c r="C3" s="17" t="s">
        <v>57</v>
      </c>
      <c r="D3" s="17" t="s">
        <v>58</v>
      </c>
      <c r="E3" s="17" t="s">
        <v>4</v>
      </c>
      <c r="F3" s="17" t="s">
        <v>3</v>
      </c>
      <c r="G3" s="17" t="s">
        <v>24</v>
      </c>
      <c r="H3" s="83" t="s">
        <v>29</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59</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38</v>
      </c>
      <c r="AU4" s="82"/>
      <c r="AV4" s="82"/>
      <c r="AW4" s="82"/>
      <c r="AX4" s="82"/>
      <c r="AY4" s="82"/>
      <c r="AZ4" s="82"/>
      <c r="BA4" s="82"/>
      <c r="BB4" s="82"/>
      <c r="BC4" s="82"/>
      <c r="BD4" s="82"/>
      <c r="BE4" s="82" t="s">
        <v>60</v>
      </c>
      <c r="BF4" s="82"/>
      <c r="BG4" s="82"/>
      <c r="BH4" s="82"/>
      <c r="BI4" s="82"/>
      <c r="BJ4" s="82"/>
      <c r="BK4" s="82"/>
      <c r="BL4" s="82"/>
      <c r="BM4" s="82"/>
      <c r="BN4" s="82"/>
      <c r="BO4" s="82"/>
      <c r="BP4" s="82" t="s">
        <v>34</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61</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15" t="s">
        <v>27</v>
      </c>
      <c r="B5" s="19"/>
      <c r="C5" s="19"/>
      <c r="D5" s="19"/>
      <c r="E5" s="19"/>
      <c r="F5" s="19"/>
      <c r="G5" s="19"/>
      <c r="H5" s="24" t="s">
        <v>56</v>
      </c>
      <c r="I5" s="24" t="s">
        <v>68</v>
      </c>
      <c r="J5" s="24" t="s">
        <v>69</v>
      </c>
      <c r="K5" s="24" t="s">
        <v>70</v>
      </c>
      <c r="L5" s="24" t="s">
        <v>71</v>
      </c>
      <c r="M5" s="24" t="s">
        <v>5</v>
      </c>
      <c r="N5" s="24" t="s">
        <v>72</v>
      </c>
      <c r="O5" s="24" t="s">
        <v>73</v>
      </c>
      <c r="P5" s="24" t="s">
        <v>74</v>
      </c>
      <c r="Q5" s="24" t="s">
        <v>75</v>
      </c>
      <c r="R5" s="24" t="s">
        <v>76</v>
      </c>
      <c r="S5" s="24" t="s">
        <v>77</v>
      </c>
      <c r="T5" s="24" t="s">
        <v>64</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42</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15">
      <c r="A6" s="15" t="s">
        <v>93</v>
      </c>
      <c r="B6" s="20">
        <f t="shared" ref="B6:W6" si="1">B7</f>
        <v>2023</v>
      </c>
      <c r="C6" s="20">
        <f t="shared" si="1"/>
        <v>85421</v>
      </c>
      <c r="D6" s="20">
        <f t="shared" si="1"/>
        <v>46</v>
      </c>
      <c r="E6" s="20">
        <f t="shared" si="1"/>
        <v>1</v>
      </c>
      <c r="F6" s="20">
        <f t="shared" si="1"/>
        <v>0</v>
      </c>
      <c r="G6" s="20">
        <f t="shared" si="1"/>
        <v>1</v>
      </c>
      <c r="H6" s="20" t="str">
        <f t="shared" si="1"/>
        <v>茨城県　五霞町</v>
      </c>
      <c r="I6" s="20" t="str">
        <f t="shared" si="1"/>
        <v>法適用</v>
      </c>
      <c r="J6" s="20" t="str">
        <f t="shared" si="1"/>
        <v>水道事業</v>
      </c>
      <c r="K6" s="20" t="str">
        <f t="shared" si="1"/>
        <v>末端給水事業</v>
      </c>
      <c r="L6" s="20" t="str">
        <f t="shared" si="1"/>
        <v>A8</v>
      </c>
      <c r="M6" s="20" t="str">
        <f t="shared" si="1"/>
        <v>非設置</v>
      </c>
      <c r="N6" s="25" t="str">
        <f t="shared" si="1"/>
        <v>-</v>
      </c>
      <c r="O6" s="25">
        <f t="shared" si="1"/>
        <v>48.93</v>
      </c>
      <c r="P6" s="25">
        <f t="shared" si="1"/>
        <v>95.43</v>
      </c>
      <c r="Q6" s="25">
        <f t="shared" si="1"/>
        <v>4455</v>
      </c>
      <c r="R6" s="25">
        <f t="shared" si="1"/>
        <v>8063</v>
      </c>
      <c r="S6" s="25">
        <f t="shared" si="1"/>
        <v>23.11</v>
      </c>
      <c r="T6" s="25">
        <f t="shared" si="1"/>
        <v>348.9</v>
      </c>
      <c r="U6" s="25">
        <f t="shared" si="1"/>
        <v>7660</v>
      </c>
      <c r="V6" s="25">
        <f t="shared" si="1"/>
        <v>23.11</v>
      </c>
      <c r="W6" s="25">
        <f t="shared" si="1"/>
        <v>331.46</v>
      </c>
      <c r="X6" s="27">
        <f t="shared" ref="X6:AG6" si="2">IF(X7="",NA(),X7)</f>
        <v>96.3</v>
      </c>
      <c r="Y6" s="27">
        <f t="shared" si="2"/>
        <v>103.61</v>
      </c>
      <c r="Z6" s="27">
        <f t="shared" si="2"/>
        <v>101.52</v>
      </c>
      <c r="AA6" s="27">
        <f t="shared" si="2"/>
        <v>100.52</v>
      </c>
      <c r="AB6" s="27">
        <f t="shared" si="2"/>
        <v>96.62</v>
      </c>
      <c r="AC6" s="27">
        <f t="shared" si="2"/>
        <v>104.35</v>
      </c>
      <c r="AD6" s="27">
        <f t="shared" si="2"/>
        <v>105.34</v>
      </c>
      <c r="AE6" s="27">
        <f t="shared" si="2"/>
        <v>105.77</v>
      </c>
      <c r="AF6" s="27">
        <f t="shared" si="2"/>
        <v>104.82</v>
      </c>
      <c r="AG6" s="27">
        <f t="shared" si="2"/>
        <v>106.46</v>
      </c>
      <c r="AH6" s="25" t="str">
        <f>IF(AH7="","",IF(AH7="-","【-】","【"&amp;SUBSTITUTE(TEXT(AH7,"#,##0.00"),"-","△")&amp;"】"))</f>
        <v>【108.24】</v>
      </c>
      <c r="AI6" s="25">
        <f t="shared" ref="AI6:AR6" si="3">IF(AI7="",NA(),AI7)</f>
        <v>0</v>
      </c>
      <c r="AJ6" s="25">
        <f t="shared" si="3"/>
        <v>0</v>
      </c>
      <c r="AK6" s="25">
        <f t="shared" si="3"/>
        <v>0</v>
      </c>
      <c r="AL6" s="25">
        <f t="shared" si="3"/>
        <v>0</v>
      </c>
      <c r="AM6" s="25">
        <f t="shared" si="3"/>
        <v>0</v>
      </c>
      <c r="AN6" s="27">
        <f t="shared" si="3"/>
        <v>21.69</v>
      </c>
      <c r="AO6" s="27">
        <f t="shared" si="3"/>
        <v>24.04</v>
      </c>
      <c r="AP6" s="27">
        <f t="shared" si="3"/>
        <v>28.03</v>
      </c>
      <c r="AQ6" s="27">
        <f t="shared" si="3"/>
        <v>26.73</v>
      </c>
      <c r="AR6" s="27">
        <f t="shared" si="3"/>
        <v>27.85</v>
      </c>
      <c r="AS6" s="25" t="str">
        <f>IF(AS7="","",IF(AS7="-","【-】","【"&amp;SUBSTITUTE(TEXT(AS7,"#,##0.00"),"-","△")&amp;"】"))</f>
        <v>【1.50】</v>
      </c>
      <c r="AT6" s="27">
        <f t="shared" ref="AT6:BC6" si="4">IF(AT7="",NA(),AT7)</f>
        <v>85.64</v>
      </c>
      <c r="AU6" s="27">
        <f t="shared" si="4"/>
        <v>73.58</v>
      </c>
      <c r="AV6" s="27">
        <f t="shared" si="4"/>
        <v>67.87</v>
      </c>
      <c r="AW6" s="27">
        <f t="shared" si="4"/>
        <v>67.97</v>
      </c>
      <c r="AX6" s="27">
        <f t="shared" si="4"/>
        <v>79.290000000000006</v>
      </c>
      <c r="AY6" s="27">
        <f t="shared" si="4"/>
        <v>301.04000000000002</v>
      </c>
      <c r="AZ6" s="27">
        <f t="shared" si="4"/>
        <v>305.08</v>
      </c>
      <c r="BA6" s="27">
        <f t="shared" si="4"/>
        <v>305.33999999999997</v>
      </c>
      <c r="BB6" s="27">
        <f t="shared" si="4"/>
        <v>310.01</v>
      </c>
      <c r="BC6" s="27">
        <f t="shared" si="4"/>
        <v>311.12</v>
      </c>
      <c r="BD6" s="25" t="str">
        <f>IF(BD7="","",IF(BD7="-","【-】","【"&amp;SUBSTITUTE(TEXT(BD7,"#,##0.00"),"-","△")&amp;"】"))</f>
        <v>【243.36】</v>
      </c>
      <c r="BE6" s="27">
        <f t="shared" ref="BE6:BN6" si="5">IF(BE7="",NA(),BE7)</f>
        <v>565.54999999999995</v>
      </c>
      <c r="BF6" s="27">
        <f t="shared" si="5"/>
        <v>564.99</v>
      </c>
      <c r="BG6" s="27">
        <f t="shared" si="5"/>
        <v>641.82000000000005</v>
      </c>
      <c r="BH6" s="27">
        <f t="shared" si="5"/>
        <v>586.98</v>
      </c>
      <c r="BI6" s="27">
        <f t="shared" si="5"/>
        <v>699.59</v>
      </c>
      <c r="BJ6" s="27">
        <f t="shared" si="5"/>
        <v>551.62</v>
      </c>
      <c r="BK6" s="27">
        <f t="shared" si="5"/>
        <v>585.59</v>
      </c>
      <c r="BL6" s="27">
        <f t="shared" si="5"/>
        <v>561.34</v>
      </c>
      <c r="BM6" s="27">
        <f t="shared" si="5"/>
        <v>538.33000000000004</v>
      </c>
      <c r="BN6" s="27">
        <f t="shared" si="5"/>
        <v>515.14</v>
      </c>
      <c r="BO6" s="25" t="str">
        <f>IF(BO7="","",IF(BO7="-","【-】","【"&amp;SUBSTITUTE(TEXT(BO7,"#,##0.00"),"-","△")&amp;"】"))</f>
        <v>【265.93】</v>
      </c>
      <c r="BP6" s="27">
        <f t="shared" ref="BP6:BY6" si="6">IF(BP7="",NA(),BP7)</f>
        <v>86.55</v>
      </c>
      <c r="BQ6" s="27">
        <f t="shared" si="6"/>
        <v>90.58</v>
      </c>
      <c r="BR6" s="27">
        <f t="shared" si="6"/>
        <v>88.41</v>
      </c>
      <c r="BS6" s="27">
        <f t="shared" si="6"/>
        <v>79.540000000000006</v>
      </c>
      <c r="BT6" s="27">
        <f t="shared" si="6"/>
        <v>71.62</v>
      </c>
      <c r="BU6" s="27">
        <f t="shared" si="6"/>
        <v>87.11</v>
      </c>
      <c r="BV6" s="27">
        <f t="shared" si="6"/>
        <v>82.78</v>
      </c>
      <c r="BW6" s="27">
        <f t="shared" si="6"/>
        <v>84.82</v>
      </c>
      <c r="BX6" s="27">
        <f t="shared" si="6"/>
        <v>82.29</v>
      </c>
      <c r="BY6" s="27">
        <f t="shared" si="6"/>
        <v>84.16</v>
      </c>
      <c r="BZ6" s="25" t="str">
        <f>IF(BZ7="","",IF(BZ7="-","【-】","【"&amp;SUBSTITUTE(TEXT(BZ7,"#,##0.00"),"-","△")&amp;"】"))</f>
        <v>【97.82】</v>
      </c>
      <c r="CA6" s="27">
        <f t="shared" ref="CA6:CJ6" si="7">IF(CA7="",NA(),CA7)</f>
        <v>246.64</v>
      </c>
      <c r="CB6" s="27">
        <f t="shared" si="7"/>
        <v>234.68</v>
      </c>
      <c r="CC6" s="27">
        <f t="shared" si="7"/>
        <v>240.37</v>
      </c>
      <c r="CD6" s="27">
        <f t="shared" si="7"/>
        <v>261.02999999999997</v>
      </c>
      <c r="CE6" s="27">
        <f t="shared" si="7"/>
        <v>278.57</v>
      </c>
      <c r="CF6" s="27">
        <f t="shared" si="7"/>
        <v>223.98</v>
      </c>
      <c r="CG6" s="27">
        <f t="shared" si="7"/>
        <v>225.09</v>
      </c>
      <c r="CH6" s="27">
        <f t="shared" si="7"/>
        <v>224.82</v>
      </c>
      <c r="CI6" s="27">
        <f t="shared" si="7"/>
        <v>230.85</v>
      </c>
      <c r="CJ6" s="27">
        <f t="shared" si="7"/>
        <v>230.21</v>
      </c>
      <c r="CK6" s="25" t="str">
        <f>IF(CK7="","",IF(CK7="-","【-】","【"&amp;SUBSTITUTE(TEXT(CK7,"#,##0.00"),"-","△")&amp;"】"))</f>
        <v>【177.56】</v>
      </c>
      <c r="CL6" s="27">
        <f t="shared" ref="CL6:CU6" si="8">IF(CL7="",NA(),CL7)</f>
        <v>60.23</v>
      </c>
      <c r="CM6" s="27">
        <f t="shared" si="8"/>
        <v>62.87</v>
      </c>
      <c r="CN6" s="27">
        <f t="shared" si="8"/>
        <v>50.62</v>
      </c>
      <c r="CO6" s="27">
        <f t="shared" si="8"/>
        <v>49.98</v>
      </c>
      <c r="CP6" s="27">
        <f t="shared" si="8"/>
        <v>46.59</v>
      </c>
      <c r="CQ6" s="27">
        <f t="shared" si="8"/>
        <v>49.64</v>
      </c>
      <c r="CR6" s="27">
        <f t="shared" si="8"/>
        <v>49.38</v>
      </c>
      <c r="CS6" s="27">
        <f t="shared" si="8"/>
        <v>50.09</v>
      </c>
      <c r="CT6" s="27">
        <f t="shared" si="8"/>
        <v>50.1</v>
      </c>
      <c r="CU6" s="27">
        <f t="shared" si="8"/>
        <v>49.76</v>
      </c>
      <c r="CV6" s="25" t="str">
        <f>IF(CV7="","",IF(CV7="-","【-】","【"&amp;SUBSTITUTE(TEXT(CV7,"#,##0.00"),"-","△")&amp;"】"))</f>
        <v>【59.81】</v>
      </c>
      <c r="CW6" s="27">
        <f t="shared" ref="CW6:DF6" si="9">IF(CW7="",NA(),CW7)</f>
        <v>97.15</v>
      </c>
      <c r="CX6" s="27">
        <f t="shared" si="9"/>
        <v>98.28</v>
      </c>
      <c r="CY6" s="27">
        <f t="shared" si="9"/>
        <v>98.31</v>
      </c>
      <c r="CZ6" s="27">
        <f t="shared" si="9"/>
        <v>98.59</v>
      </c>
      <c r="DA6" s="27">
        <f t="shared" si="9"/>
        <v>98.1</v>
      </c>
      <c r="DB6" s="27">
        <f t="shared" si="9"/>
        <v>78.09</v>
      </c>
      <c r="DC6" s="27">
        <f t="shared" si="9"/>
        <v>78.010000000000005</v>
      </c>
      <c r="DD6" s="27">
        <f t="shared" si="9"/>
        <v>77.599999999999994</v>
      </c>
      <c r="DE6" s="27">
        <f t="shared" si="9"/>
        <v>77.3</v>
      </c>
      <c r="DF6" s="27">
        <f t="shared" si="9"/>
        <v>76.64</v>
      </c>
      <c r="DG6" s="25" t="str">
        <f>IF(DG7="","",IF(DG7="-","【-】","【"&amp;SUBSTITUTE(TEXT(DG7,"#,##0.00"),"-","△")&amp;"】"))</f>
        <v>【89.42】</v>
      </c>
      <c r="DH6" s="27">
        <f t="shared" ref="DH6:DQ6" si="10">IF(DH7="",NA(),DH7)</f>
        <v>67.75</v>
      </c>
      <c r="DI6" s="27">
        <f t="shared" si="10"/>
        <v>68.52</v>
      </c>
      <c r="DJ6" s="27">
        <f t="shared" si="10"/>
        <v>65.28</v>
      </c>
      <c r="DK6" s="27">
        <f t="shared" si="10"/>
        <v>66.930000000000007</v>
      </c>
      <c r="DL6" s="27">
        <f t="shared" si="10"/>
        <v>67.56</v>
      </c>
      <c r="DM6" s="27">
        <f t="shared" si="10"/>
        <v>47.31</v>
      </c>
      <c r="DN6" s="27">
        <f t="shared" si="10"/>
        <v>47.5</v>
      </c>
      <c r="DO6" s="27">
        <f t="shared" si="10"/>
        <v>48.41</v>
      </c>
      <c r="DP6" s="27">
        <f t="shared" si="10"/>
        <v>50.02</v>
      </c>
      <c r="DQ6" s="27">
        <f t="shared" si="10"/>
        <v>51.38</v>
      </c>
      <c r="DR6" s="25" t="str">
        <f>IF(DR7="","",IF(DR7="-","【-】","【"&amp;SUBSTITUTE(TEXT(DR7,"#,##0.00"),"-","△")&amp;"】"))</f>
        <v>【52.02】</v>
      </c>
      <c r="DS6" s="25">
        <f t="shared" ref="DS6:EB6" si="11">IF(DS7="",NA(),DS7)</f>
        <v>0</v>
      </c>
      <c r="DT6" s="25">
        <f t="shared" si="11"/>
        <v>0</v>
      </c>
      <c r="DU6" s="25">
        <f t="shared" si="11"/>
        <v>0</v>
      </c>
      <c r="DV6" s="25">
        <f t="shared" si="11"/>
        <v>0</v>
      </c>
      <c r="DW6" s="25">
        <f t="shared" si="11"/>
        <v>0</v>
      </c>
      <c r="DX6" s="27">
        <f t="shared" si="11"/>
        <v>16.77</v>
      </c>
      <c r="DY6" s="27">
        <f t="shared" si="11"/>
        <v>17.399999999999999</v>
      </c>
      <c r="DZ6" s="27">
        <f t="shared" si="11"/>
        <v>18.64</v>
      </c>
      <c r="EA6" s="27">
        <f t="shared" si="11"/>
        <v>19.510000000000002</v>
      </c>
      <c r="EB6" s="27">
        <f t="shared" si="11"/>
        <v>21.6</v>
      </c>
      <c r="EC6" s="25" t="str">
        <f>IF(EC7="","",IF(EC7="-","【-】","【"&amp;SUBSTITUTE(TEXT(EC7,"#,##0.00"),"-","△")&amp;"】"))</f>
        <v>【25.37】</v>
      </c>
      <c r="ED6" s="25">
        <f t="shared" ref="ED6:EM6" si="12">IF(ED7="",NA(),ED7)</f>
        <v>0</v>
      </c>
      <c r="EE6" s="25">
        <f t="shared" si="12"/>
        <v>0</v>
      </c>
      <c r="EF6" s="25">
        <f t="shared" si="12"/>
        <v>0</v>
      </c>
      <c r="EG6" s="25">
        <f t="shared" si="12"/>
        <v>0</v>
      </c>
      <c r="EH6" s="25">
        <f t="shared" si="12"/>
        <v>0</v>
      </c>
      <c r="EI6" s="27">
        <f t="shared" si="12"/>
        <v>0.47</v>
      </c>
      <c r="EJ6" s="27">
        <f t="shared" si="12"/>
        <v>0.4</v>
      </c>
      <c r="EK6" s="27">
        <f t="shared" si="12"/>
        <v>0.36</v>
      </c>
      <c r="EL6" s="27">
        <f t="shared" si="12"/>
        <v>0.56999999999999995</v>
      </c>
      <c r="EM6" s="27">
        <f t="shared" si="12"/>
        <v>0.56000000000000005</v>
      </c>
      <c r="EN6" s="25" t="str">
        <f>IF(EN7="","",IF(EN7="-","【-】","【"&amp;SUBSTITUTE(TEXT(EN7,"#,##0.00"),"-","△")&amp;"】"))</f>
        <v>【0.62】</v>
      </c>
    </row>
    <row r="7" spans="1:144" s="14" customFormat="1" x14ac:dyDescent="0.15">
      <c r="A7" s="15"/>
      <c r="B7" s="21">
        <v>2023</v>
      </c>
      <c r="C7" s="21">
        <v>85421</v>
      </c>
      <c r="D7" s="21">
        <v>46</v>
      </c>
      <c r="E7" s="21">
        <v>1</v>
      </c>
      <c r="F7" s="21">
        <v>0</v>
      </c>
      <c r="G7" s="21">
        <v>1</v>
      </c>
      <c r="H7" s="21" t="s">
        <v>94</v>
      </c>
      <c r="I7" s="21" t="s">
        <v>95</v>
      </c>
      <c r="J7" s="21" t="s">
        <v>96</v>
      </c>
      <c r="K7" s="21" t="s">
        <v>97</v>
      </c>
      <c r="L7" s="21" t="s">
        <v>78</v>
      </c>
      <c r="M7" s="21" t="s">
        <v>14</v>
      </c>
      <c r="N7" s="26" t="s">
        <v>98</v>
      </c>
      <c r="O7" s="26">
        <v>48.93</v>
      </c>
      <c r="P7" s="26">
        <v>95.43</v>
      </c>
      <c r="Q7" s="26">
        <v>4455</v>
      </c>
      <c r="R7" s="26">
        <v>8063</v>
      </c>
      <c r="S7" s="26">
        <v>23.11</v>
      </c>
      <c r="T7" s="26">
        <v>348.9</v>
      </c>
      <c r="U7" s="26">
        <v>7660</v>
      </c>
      <c r="V7" s="26">
        <v>23.11</v>
      </c>
      <c r="W7" s="26">
        <v>331.46</v>
      </c>
      <c r="X7" s="26">
        <v>96.3</v>
      </c>
      <c r="Y7" s="26">
        <v>103.61</v>
      </c>
      <c r="Z7" s="26">
        <v>101.52</v>
      </c>
      <c r="AA7" s="26">
        <v>100.52</v>
      </c>
      <c r="AB7" s="26">
        <v>96.62</v>
      </c>
      <c r="AC7" s="26">
        <v>104.35</v>
      </c>
      <c r="AD7" s="26">
        <v>105.34</v>
      </c>
      <c r="AE7" s="26">
        <v>105.77</v>
      </c>
      <c r="AF7" s="26">
        <v>104.82</v>
      </c>
      <c r="AG7" s="26">
        <v>106.46</v>
      </c>
      <c r="AH7" s="26">
        <v>108.24</v>
      </c>
      <c r="AI7" s="26">
        <v>0</v>
      </c>
      <c r="AJ7" s="26">
        <v>0</v>
      </c>
      <c r="AK7" s="26">
        <v>0</v>
      </c>
      <c r="AL7" s="26">
        <v>0</v>
      </c>
      <c r="AM7" s="26">
        <v>0</v>
      </c>
      <c r="AN7" s="26">
        <v>21.69</v>
      </c>
      <c r="AO7" s="26">
        <v>24.04</v>
      </c>
      <c r="AP7" s="26">
        <v>28.03</v>
      </c>
      <c r="AQ7" s="26">
        <v>26.73</v>
      </c>
      <c r="AR7" s="26">
        <v>27.85</v>
      </c>
      <c r="AS7" s="26">
        <v>1.5</v>
      </c>
      <c r="AT7" s="26">
        <v>85.64</v>
      </c>
      <c r="AU7" s="26">
        <v>73.58</v>
      </c>
      <c r="AV7" s="26">
        <v>67.87</v>
      </c>
      <c r="AW7" s="26">
        <v>67.97</v>
      </c>
      <c r="AX7" s="26">
        <v>79.290000000000006</v>
      </c>
      <c r="AY7" s="26">
        <v>301.04000000000002</v>
      </c>
      <c r="AZ7" s="26">
        <v>305.08</v>
      </c>
      <c r="BA7" s="26">
        <v>305.33999999999997</v>
      </c>
      <c r="BB7" s="26">
        <v>310.01</v>
      </c>
      <c r="BC7" s="26">
        <v>311.12</v>
      </c>
      <c r="BD7" s="26">
        <v>243.36</v>
      </c>
      <c r="BE7" s="26">
        <v>565.54999999999995</v>
      </c>
      <c r="BF7" s="26">
        <v>564.99</v>
      </c>
      <c r="BG7" s="26">
        <v>641.82000000000005</v>
      </c>
      <c r="BH7" s="26">
        <v>586.98</v>
      </c>
      <c r="BI7" s="26">
        <v>699.59</v>
      </c>
      <c r="BJ7" s="26">
        <v>551.62</v>
      </c>
      <c r="BK7" s="26">
        <v>585.59</v>
      </c>
      <c r="BL7" s="26">
        <v>561.34</v>
      </c>
      <c r="BM7" s="26">
        <v>538.33000000000004</v>
      </c>
      <c r="BN7" s="26">
        <v>515.14</v>
      </c>
      <c r="BO7" s="26">
        <v>265.93</v>
      </c>
      <c r="BP7" s="26">
        <v>86.55</v>
      </c>
      <c r="BQ7" s="26">
        <v>90.58</v>
      </c>
      <c r="BR7" s="26">
        <v>88.41</v>
      </c>
      <c r="BS7" s="26">
        <v>79.540000000000006</v>
      </c>
      <c r="BT7" s="26">
        <v>71.62</v>
      </c>
      <c r="BU7" s="26">
        <v>87.11</v>
      </c>
      <c r="BV7" s="26">
        <v>82.78</v>
      </c>
      <c r="BW7" s="26">
        <v>84.82</v>
      </c>
      <c r="BX7" s="26">
        <v>82.29</v>
      </c>
      <c r="BY7" s="26">
        <v>84.16</v>
      </c>
      <c r="BZ7" s="26">
        <v>97.82</v>
      </c>
      <c r="CA7" s="26">
        <v>246.64</v>
      </c>
      <c r="CB7" s="26">
        <v>234.68</v>
      </c>
      <c r="CC7" s="26">
        <v>240.37</v>
      </c>
      <c r="CD7" s="26">
        <v>261.02999999999997</v>
      </c>
      <c r="CE7" s="26">
        <v>278.57</v>
      </c>
      <c r="CF7" s="26">
        <v>223.98</v>
      </c>
      <c r="CG7" s="26">
        <v>225.09</v>
      </c>
      <c r="CH7" s="26">
        <v>224.82</v>
      </c>
      <c r="CI7" s="26">
        <v>230.85</v>
      </c>
      <c r="CJ7" s="26">
        <v>230.21</v>
      </c>
      <c r="CK7" s="26">
        <v>177.56</v>
      </c>
      <c r="CL7" s="26">
        <v>60.23</v>
      </c>
      <c r="CM7" s="26">
        <v>62.87</v>
      </c>
      <c r="CN7" s="26">
        <v>50.62</v>
      </c>
      <c r="CO7" s="26">
        <v>49.98</v>
      </c>
      <c r="CP7" s="26">
        <v>46.59</v>
      </c>
      <c r="CQ7" s="26">
        <v>49.64</v>
      </c>
      <c r="CR7" s="26">
        <v>49.38</v>
      </c>
      <c r="CS7" s="26">
        <v>50.09</v>
      </c>
      <c r="CT7" s="26">
        <v>50.1</v>
      </c>
      <c r="CU7" s="26">
        <v>49.76</v>
      </c>
      <c r="CV7" s="26">
        <v>59.81</v>
      </c>
      <c r="CW7" s="26">
        <v>97.15</v>
      </c>
      <c r="CX7" s="26">
        <v>98.28</v>
      </c>
      <c r="CY7" s="26">
        <v>98.31</v>
      </c>
      <c r="CZ7" s="26">
        <v>98.59</v>
      </c>
      <c r="DA7" s="26">
        <v>98.1</v>
      </c>
      <c r="DB7" s="26">
        <v>78.09</v>
      </c>
      <c r="DC7" s="26">
        <v>78.010000000000005</v>
      </c>
      <c r="DD7" s="26">
        <v>77.599999999999994</v>
      </c>
      <c r="DE7" s="26">
        <v>77.3</v>
      </c>
      <c r="DF7" s="26">
        <v>76.64</v>
      </c>
      <c r="DG7" s="26">
        <v>89.42</v>
      </c>
      <c r="DH7" s="26">
        <v>67.75</v>
      </c>
      <c r="DI7" s="26">
        <v>68.52</v>
      </c>
      <c r="DJ7" s="26">
        <v>65.28</v>
      </c>
      <c r="DK7" s="26">
        <v>66.930000000000007</v>
      </c>
      <c r="DL7" s="26">
        <v>67.56</v>
      </c>
      <c r="DM7" s="26">
        <v>47.31</v>
      </c>
      <c r="DN7" s="26">
        <v>47.5</v>
      </c>
      <c r="DO7" s="26">
        <v>48.41</v>
      </c>
      <c r="DP7" s="26">
        <v>50.02</v>
      </c>
      <c r="DQ7" s="26">
        <v>51.38</v>
      </c>
      <c r="DR7" s="26">
        <v>52.02</v>
      </c>
      <c r="DS7" s="26">
        <v>0</v>
      </c>
      <c r="DT7" s="26">
        <v>0</v>
      </c>
      <c r="DU7" s="26">
        <v>0</v>
      </c>
      <c r="DV7" s="26">
        <v>0</v>
      </c>
      <c r="DW7" s="26">
        <v>0</v>
      </c>
      <c r="DX7" s="26">
        <v>16.77</v>
      </c>
      <c r="DY7" s="26">
        <v>17.399999999999999</v>
      </c>
      <c r="DZ7" s="26">
        <v>18.64</v>
      </c>
      <c r="EA7" s="26">
        <v>19.510000000000002</v>
      </c>
      <c r="EB7" s="26">
        <v>21.6</v>
      </c>
      <c r="EC7" s="26">
        <v>25.37</v>
      </c>
      <c r="ED7" s="26">
        <v>0</v>
      </c>
      <c r="EE7" s="26">
        <v>0</v>
      </c>
      <c r="EF7" s="26">
        <v>0</v>
      </c>
      <c r="EG7" s="26">
        <v>0</v>
      </c>
      <c r="EH7" s="26">
        <v>0</v>
      </c>
      <c r="EI7" s="26">
        <v>0.47</v>
      </c>
      <c r="EJ7" s="26">
        <v>0.4</v>
      </c>
      <c r="EK7" s="26">
        <v>0.36</v>
      </c>
      <c r="EL7" s="26">
        <v>0.56999999999999995</v>
      </c>
      <c r="EM7" s="26">
        <v>0.56000000000000005</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2025-01-24T06:46:03Z</dcterms:created>
  <dcterms:modified xsi:type="dcterms:W3CDTF">2025-02-26T02:38:40Z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2025-02-26T02:12:14Z</vt:filetime>
  </property>
</Properties>
</file>