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mapsv3\茨城県南共有ホルダー\経営企画課\06.決算\06.指標・分析\経営比較分析表\R5\"/>
    </mc:Choice>
  </mc:AlternateContent>
  <xr:revisionPtr revIDLastSave="0" documentId="13_ncr:1_{B04A5D4E-15B3-434C-B19B-D2C428822BD2}" xr6:coauthVersionLast="47" xr6:coauthVersionMax="47" xr10:uidLastSave="{00000000-0000-0000-0000-000000000000}"/>
  <workbookProtection workbookAlgorithmName="SHA-512" workbookHashValue="9rT3NTSCoNJD/BdHH9jh+wAXT1RGDwHFRhpPAry00m0bwrf12jK+bX4kXiJ11wRfCi9au9N1QRsxX9YGGaz19w==" workbookSaltValue="eUPnoZOTYgAVtQEadcZEbA==" workbookSpinCount="100000" lockStructure="1"/>
  <bookViews>
    <workbookView xWindow="2037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<sst xmlns="http://schemas.openxmlformats.org/spreadsheetml/2006/main" count="231" uniqueCount="112">
  <si>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</si>
  <si>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</si>
  <si>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</si>
  <si>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</si>
  <si>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</si>
  <si>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</si>
  <si>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</si>
  <si>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</si>
  <si>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</si>
  <si>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</si>
  <si>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</si>
  <si>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</si>
  <si>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</si>
  <si>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</si>
  <si>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</si>
  <si>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</si>
  <si>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</si>
  <si>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</si>
  <si>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</si>
  <si>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</si>
  <si>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</si>
  <si>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</si>
  <si>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</si>
  <si>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</si>
  <si>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</si>
  <si>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</si>
  <si>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</si>
  <si>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</si>
  <si>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</si>
  <si>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</si>
  <si>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</si>
  <si>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</si>
  <si>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</si>
  <si>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</si>
  <si>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</si>
  <si>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</si>
  <si>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</si>
  <si>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</si>
  <si>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</si>
  <si>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</si>
  <si>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</si>
  <si>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</si>
  <si>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</si>
  <si>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</si>
  <si>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</si>
  <si>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</si>
  <si>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</si>
  <si>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</si>
  <si>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</si>
  <si>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</si>
  <si>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</si>
  <si>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</si>
  <si>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</si>
  <si>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</si>
  <si>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</si>
  <si>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</si>
  <si>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</si>
  <si>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</si>
  <si>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</si>
  <si>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</si>
  <si>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</si>
  <si>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</si>
  <si>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</si>
  <si>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</si>
  <si>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</si>
  <si>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</si>
  <si>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</si>
  <si>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</si>
  <si>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</si>
  <si>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</si>
  <si>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</si>
  <si>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</si>
  <si>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</si>
  <si>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</si>
  <si>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</si>
  <si>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</si>
  <si>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</si>
  <si>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</si>
  <si>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</si>
  <si>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</si>
  <si>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</si>
  <si>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</si>
  <si>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</si>
  <si>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</si>
  <si>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</si>
  <si>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</si>
  <si>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</si>
  <si>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</si>
  <si>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</si>
  <si>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</si>
  <si>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</si>
  <si>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</si>
  <si>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</si>
  <si>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茨城県南水道企業団</t>
  </si>
  <si>
    <t>法適用</t>
  </si>
  <si>
    <t>水道事業</t>
  </si>
  <si>
    <t>末端給水事業</t>
  </si>
  <si>
    <t>A2</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</si>
  <si>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</si>
  <si>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</si>
  <si>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</si>
  <si>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</si>
  <si>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</si>
  <si>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</si>
  <si>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</si>
  <si>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</si>
  <si>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</si>
  <si>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</si>
  <si>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</si>
  <si>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①経常収支比率は類似団体平均を大きく上回っているものの、前年度に比べ0.61ポイント低下した。主な要因は、施設の更新に伴う費用の大幅な増加が挙げられる。今後も事業運営に係る費用の増加が見込まれるが、水需要は減少傾向にあることから給水収益は減少していくことが予測されており、一層のコスト削減及び事業の効率化を推進していく。
　④企業債残高対給水収益比率は類似団体平均より低く、良好な水準を保っているものの、前年度に比べ8.25ポイント上昇し、過去最大の水準となっている。主な要因は、施設の更新に必要な財源の不足分を補うため、継続的に企業債の借入をおこなっていることが影響し、企業債残高が急速に増加しているためである。しかしながら、今後も更新工事の財源として企業債の活用は不可欠であり、適正な水準を見極めながら計画的に活用していく必要がある。
　⑥給水原価は類似団体平均より高い水準で推移している。主な要因は、自己水源を持たない100％受水団体であることや、費用構成の中で受水費に次ぐ割合の減価償却費の増加が考えられるが、当企業団では費用構成上改善が難しく、近年の物価上昇も大きく影響していることから、当面は高い水準で推移せざるを得ない状況が続くと予想される。
　⑦施設利用率は類似団体平均を上回っているものの、前年度に比べ0.57ポイント低下した。主な要因は、給水人口の減少が挙げられる。今後も給水人口は減少が見込まれており、水需要の減少傾向を踏まえた施設規模の見直しを検討していく必要がある。</t>
    <phoneticPr fontId="4"/>
  </si>
  <si>
    <t>　③管路更新率は類似団体平均を上回っているものの、前年度に比べ0.77ポイント低下した。主な要因は、令和４年度の管路更新率が1.73％と高い水準であったことが挙げられるが、令和４年度は令和３年度からの繰越工事が多く竣工したためであり、当企業団が目標とする年平均1.0％以上の管路更新率は概ね達成している。今後も人員体制の整備や職員育成を進め、管路更新に取り組んでいく。
　①有形固定資産減価償却率は前年度に比べ1.19ポイント低下した。主な要因は、老朽化した施設の更新を加速させていることが挙げられる。
　②管路経年化率は類似団体平均を下回っているものの、③管路更新率を上回るペースで老朽化が進行している。法定耐用年数を超過した管路が年々増加していく中、今後も重要管路や劣化が進んでいる管路を優先的に更新していくことで、各種災害や事故等における被害を最小限に抑える必要がある。</t>
    <phoneticPr fontId="4"/>
  </si>
  <si>
    <t>　経営の健全性・効率性についての指標を総括すると、経常収支比率は類似団体平均を大きく上回るなど健全経営を維持できており、短期的な債務に対する支払能力を示す流動比率も良好な水準である。また、企業債残高対給水収益比率は過去最大の水準となっているものの、類似団体と比較すると低い比率となっている。
一方で、老朽化の状況に関する指標からは、当企業団が目標とする年平均1.0％以上の管路更新率は概ね達成しているものの、管路経年化率は上昇していることから、管路更新を上回る速度で管路の老朽化が進んでいることがわかる。法定耐用年数を超過した資産が年々増加する中、令和４年４月の料金改定で確保した更新財源と、企業債や国庫補助事業等を引き続き活用することで、計画的に管路や施設等の更新及び耐震化に取り組んで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</si>
</sst>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0.48</c:v>
                </c:pt>
                <c:pt idx="1">
                  <c:v>1.03</c:v>
                </c:pt>
                <c:pt idx="2">
                  <c:v>0.6</c:v>
                </c:pt>
                <c:pt idx="3">
                  <c:v>1.73</c:v>
                </c:pt>
                <c:pt idx="4">
                  <c:v>0.96</c:v>
                </c:pt>
              </c:numCache>
            </c:numRef>
          </c:val>
          <c:extLst>
            <c:ext xmlns:c16="http://schemas.microsoft.com/office/drawing/2014/chart" uri="{C3380CC4-5D6E-409C-BE32-E72D297353CC}">
              <c16:uniqueId val="{00000000-C6E9-410D-8061-ADDF408D831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C6E9-410D-8061-ADDF408D831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77.2</c:v>
                </c:pt>
                <c:pt idx="1">
                  <c:v>78.86</c:v>
                </c:pt>
                <c:pt idx="2">
                  <c:v>77.77</c:v>
                </c:pt>
                <c:pt idx="3">
                  <c:v>75.069999999999993</c:v>
                </c:pt>
                <c:pt idx="4">
                  <c:v>74.5</c:v>
                </c:pt>
              </c:numCache>
            </c:numRef>
          </c:val>
          <c:extLst>
            <c:ext xmlns:c16="http://schemas.microsoft.com/office/drawing/2014/chart" uri="{C3380CC4-5D6E-409C-BE32-E72D297353CC}">
              <c16:uniqueId val="{00000000-BD29-408B-B65E-17ED26F1A0E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BD29-408B-B65E-17ED26F1A0E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91.03</c:v>
                </c:pt>
                <c:pt idx="1">
                  <c:v>92.11</c:v>
                </c:pt>
                <c:pt idx="2">
                  <c:v>92.4</c:v>
                </c:pt>
                <c:pt idx="3">
                  <c:v>94.01</c:v>
                </c:pt>
                <c:pt idx="4">
                  <c:v>93.33</c:v>
                </c:pt>
              </c:numCache>
            </c:numRef>
          </c:val>
          <c:extLst>
            <c:ext xmlns:c16="http://schemas.microsoft.com/office/drawing/2014/chart" uri="{C3380CC4-5D6E-409C-BE32-E72D297353CC}">
              <c16:uniqueId val="{00000000-228F-4302-88F5-3B0E9714930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228F-4302-88F5-3B0E9714930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107.6</c:v>
                </c:pt>
                <c:pt idx="1">
                  <c:v>107.42</c:v>
                </c:pt>
                <c:pt idx="2">
                  <c:v>105.53</c:v>
                </c:pt>
                <c:pt idx="3">
                  <c:v>120.4</c:v>
                </c:pt>
                <c:pt idx="4">
                  <c:v>119.79</c:v>
                </c:pt>
              </c:numCache>
            </c:numRef>
          </c:val>
          <c:extLst>
            <c:ext xmlns:c16="http://schemas.microsoft.com/office/drawing/2014/chart" uri="{C3380CC4-5D6E-409C-BE32-E72D297353CC}">
              <c16:uniqueId val="{00000000-852A-4682-B94E-D5F1DFE259C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852A-4682-B94E-D5F1DFE259C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49.72</c:v>
                </c:pt>
                <c:pt idx="1">
                  <c:v>47.61</c:v>
                </c:pt>
                <c:pt idx="2">
                  <c:v>48.71</c:v>
                </c:pt>
                <c:pt idx="3">
                  <c:v>48.44</c:v>
                </c:pt>
                <c:pt idx="4">
                  <c:v>47.25</c:v>
                </c:pt>
              </c:numCache>
            </c:numRef>
          </c:val>
          <c:extLst>
            <c:ext xmlns:c16="http://schemas.microsoft.com/office/drawing/2014/chart" uri="{C3380CC4-5D6E-409C-BE32-E72D297353CC}">
              <c16:uniqueId val="{00000000-570A-4213-B795-49D04EAF751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570A-4213-B795-49D04EAF751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20.66</c:v>
                </c:pt>
                <c:pt idx="1">
                  <c:v>22.32</c:v>
                </c:pt>
                <c:pt idx="2">
                  <c:v>23.33</c:v>
                </c:pt>
                <c:pt idx="3">
                  <c:v>23.98</c:v>
                </c:pt>
                <c:pt idx="4">
                  <c:v>24.29</c:v>
                </c:pt>
              </c:numCache>
            </c:numRef>
          </c:val>
          <c:extLst>
            <c:ext xmlns:c16="http://schemas.microsoft.com/office/drawing/2014/chart" uri="{C3380CC4-5D6E-409C-BE32-E72D297353CC}">
              <c16:uniqueId val="{00000000-FA41-43D4-9EFA-C4D99688633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FA41-43D4-9EFA-C4D99688633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02-4CDE-B612-7F9A1D4944F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5E02-4CDE-B612-7F9A1D4944F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330.45</c:v>
                </c:pt>
                <c:pt idx="1">
                  <c:v>445.66</c:v>
                </c:pt>
                <c:pt idx="2">
                  <c:v>495.95</c:v>
                </c:pt>
                <c:pt idx="3">
                  <c:v>522</c:v>
                </c:pt>
                <c:pt idx="4">
                  <c:v>546.86</c:v>
                </c:pt>
              </c:numCache>
            </c:numRef>
          </c:val>
          <c:extLst>
            <c:ext xmlns:c16="http://schemas.microsoft.com/office/drawing/2014/chart" uri="{C3380CC4-5D6E-409C-BE32-E72D297353CC}">
              <c16:uniqueId val="{00000000-922D-4F8F-9BC8-4D7CF5BACC3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922D-4F8F-9BC8-4D7CF5BACC3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106.74</c:v>
                </c:pt>
                <c:pt idx="1">
                  <c:v>126.22</c:v>
                </c:pt>
                <c:pt idx="2">
                  <c:v>141.34</c:v>
                </c:pt>
                <c:pt idx="3">
                  <c:v>140.16</c:v>
                </c:pt>
                <c:pt idx="4">
                  <c:v>148.41</c:v>
                </c:pt>
              </c:numCache>
            </c:numRef>
          </c:val>
          <c:extLst>
            <c:ext xmlns:c16="http://schemas.microsoft.com/office/drawing/2014/chart" uri="{C3380CC4-5D6E-409C-BE32-E72D297353CC}">
              <c16:uniqueId val="{00000000-6545-4279-86A2-3B95940C78F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6545-4279-86A2-3B95940C78F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101.11</c:v>
                </c:pt>
                <c:pt idx="1">
                  <c:v>100.41</c:v>
                </c:pt>
                <c:pt idx="2">
                  <c:v>98.35</c:v>
                </c:pt>
                <c:pt idx="3">
                  <c:v>115.34</c:v>
                </c:pt>
                <c:pt idx="4">
                  <c:v>113.11</c:v>
                </c:pt>
              </c:numCache>
            </c:numRef>
          </c:val>
          <c:extLst>
            <c:ext xmlns:c16="http://schemas.microsoft.com/office/drawing/2014/chart" uri="{C3380CC4-5D6E-409C-BE32-E72D297353CC}">
              <c16:uniqueId val="{00000000-5D87-4925-9E83-459176AC977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5D87-4925-9E83-459176AC977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204.59</c:v>
                </c:pt>
                <c:pt idx="1">
                  <c:v>203.33</c:v>
                </c:pt>
                <c:pt idx="2">
                  <c:v>208.26</c:v>
                </c:pt>
                <c:pt idx="3">
                  <c:v>216.68</c:v>
                </c:pt>
                <c:pt idx="4">
                  <c:v>224.52</c:v>
                </c:pt>
              </c:numCache>
            </c:numRef>
          </c:val>
          <c:extLst>
            <c:ext xmlns:c16="http://schemas.microsoft.com/office/drawing/2014/chart" uri="{C3380CC4-5D6E-409C-BE32-E72D297353CC}">
              <c16:uniqueId val="{00000000-515B-405D-9131-0CD2031577E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515B-405D-9131-0CD2031577E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115" zoomScaleNormal="11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茨城県　茨城県南水道企業団</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A2</v>
      </c>
      <c r="X8" s="43"/>
      <c r="Y8" s="43"/>
      <c r="Z8" s="43"/>
      <c r="AA8" s="43"/>
      <c r="AB8" s="43"/>
      <c r="AC8" s="43"/>
      <c r="AD8" s="43" t="str">
        <f>データ!$M$6</f>
        <v>その他</v>
      </c>
      <c r="AE8" s="43"/>
      <c r="AF8" s="43"/>
      <c r="AG8" s="43"/>
      <c r="AH8" s="43"/>
      <c r="AI8" s="43"/>
      <c r="AJ8" s="43"/>
      <c r="AK8" s="2"/>
      <c r="AL8" s="44" t="str">
        <f>データ!$R$6</f>
        <v>-</v>
      </c>
      <c r="AM8" s="44"/>
      <c r="AN8" s="44"/>
      <c r="AO8" s="44"/>
      <c r="AP8" s="44"/>
      <c r="AQ8" s="44"/>
      <c r="AR8" s="44"/>
      <c r="AS8" s="44"/>
      <c r="AT8" s="45" t="str">
        <f>データ!$S$6</f>
        <v>-</v>
      </c>
      <c r="AU8" s="46"/>
      <c r="AV8" s="46"/>
      <c r="AW8" s="46"/>
      <c r="AX8" s="46"/>
      <c r="AY8" s="46"/>
      <c r="AZ8" s="46"/>
      <c r="BA8" s="46"/>
      <c r="BB8" s="47" t="str">
        <f>データ!$T$6</f>
        <v>-</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77.94</v>
      </c>
      <c r="J10" s="46"/>
      <c r="K10" s="46"/>
      <c r="L10" s="46"/>
      <c r="M10" s="46"/>
      <c r="N10" s="46"/>
      <c r="O10" s="80"/>
      <c r="P10" s="47">
        <f>データ!$P$6</f>
        <v>84.7</v>
      </c>
      <c r="Q10" s="47"/>
      <c r="R10" s="47"/>
      <c r="S10" s="47"/>
      <c r="T10" s="47"/>
      <c r="U10" s="47"/>
      <c r="V10" s="47"/>
      <c r="W10" s="44">
        <f>データ!$Q$6</f>
        <v>4411</v>
      </c>
      <c r="X10" s="44"/>
      <c r="Y10" s="44"/>
      <c r="Z10" s="44"/>
      <c r="AA10" s="44"/>
      <c r="AB10" s="44"/>
      <c r="AC10" s="44"/>
      <c r="AD10" s="2"/>
      <c r="AE10" s="2"/>
      <c r="AF10" s="2"/>
      <c r="AG10" s="2"/>
      <c r="AH10" s="2"/>
      <c r="AI10" s="2"/>
      <c r="AJ10" s="2"/>
      <c r="AK10" s="2"/>
      <c r="AL10" s="44">
        <f>データ!$U$6</f>
        <v>237692</v>
      </c>
      <c r="AM10" s="44"/>
      <c r="AN10" s="44"/>
      <c r="AO10" s="44"/>
      <c r="AP10" s="44"/>
      <c r="AQ10" s="44"/>
      <c r="AR10" s="44"/>
      <c r="AS10" s="44"/>
      <c r="AT10" s="45">
        <f>データ!$V$6</f>
        <v>227.53</v>
      </c>
      <c r="AU10" s="46"/>
      <c r="AV10" s="46"/>
      <c r="AW10" s="46"/>
      <c r="AX10" s="46"/>
      <c r="AY10" s="46"/>
      <c r="AZ10" s="46"/>
      <c r="BA10" s="46"/>
      <c r="BB10" s="47">
        <f>データ!$W$6</f>
        <v>1044.6600000000001</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109</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xcDwymNpB8Nwagfnqi4CVKKINDpRvAn84ijsea0a5TlRtITozYXOVTuyigdbXrbWyjsT8e0pEB5GcUyFJyUwYA==" saltValue="fmTgTiFH+jnasNZy6rUla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88412</v>
      </c>
      <c r="D6" s="20">
        <f t="shared" si="3"/>
        <v>46</v>
      </c>
      <c r="E6" s="20">
        <f t="shared" si="3"/>
        <v>1</v>
      </c>
      <c r="F6" s="20">
        <f t="shared" si="3"/>
        <v>0</v>
      </c>
      <c r="G6" s="20">
        <f t="shared" si="3"/>
        <v>1</v>
      </c>
      <c r="H6" s="20" t="str">
        <f t="shared" si="3"/>
        <v>茨城県　茨城県南水道企業団</v>
      </c>
      <c r="I6" s="20" t="str">
        <f t="shared" si="3"/>
        <v>法適用</v>
      </c>
      <c r="J6" s="20" t="str">
        <f t="shared" si="3"/>
        <v>水道事業</v>
      </c>
      <c r="K6" s="20" t="str">
        <f t="shared" si="3"/>
        <v>末端給水事業</v>
      </c>
      <c r="L6" s="20" t="str">
        <f t="shared" si="3"/>
        <v>A2</v>
      </c>
      <c r="M6" s="20" t="str">
        <f t="shared" si="3"/>
        <v>その他</v>
      </c>
      <c r="N6" s="21" t="str">
        <f t="shared" si="3"/>
        <v>-</v>
      </c>
      <c r="O6" s="21">
        <f t="shared" si="3"/>
        <v>77.94</v>
      </c>
      <c r="P6" s="21">
        <f t="shared" si="3"/>
        <v>84.7</v>
      </c>
      <c r="Q6" s="21">
        <f t="shared" si="3"/>
        <v>4411</v>
      </c>
      <c r="R6" s="21" t="str">
        <f t="shared" si="3"/>
        <v>-</v>
      </c>
      <c r="S6" s="21" t="str">
        <f t="shared" si="3"/>
        <v>-</v>
      </c>
      <c r="T6" s="21" t="str">
        <f t="shared" si="3"/>
        <v>-</v>
      </c>
      <c r="U6" s="21">
        <f t="shared" si="3"/>
        <v>237692</v>
      </c>
      <c r="V6" s="21">
        <f t="shared" si="3"/>
        <v>227.53</v>
      </c>
      <c r="W6" s="21">
        <f t="shared" si="3"/>
        <v>1044.6600000000001</v>
      </c>
      <c r="X6" s="22">
        <f>IF(X7="",NA(),X7)</f>
        <v>107.6</v>
      </c>
      <c r="Y6" s="22">
        <f t="shared" ref="Y6:AG6" si="4">IF(Y7="",NA(),Y7)</f>
        <v>107.42</v>
      </c>
      <c r="Z6" s="22">
        <f t="shared" si="4"/>
        <v>105.53</v>
      </c>
      <c r="AA6" s="22">
        <f t="shared" si="4"/>
        <v>120.4</v>
      </c>
      <c r="AB6" s="22">
        <f t="shared" si="4"/>
        <v>119.79</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330.45</v>
      </c>
      <c r="AU6" s="22">
        <f t="shared" ref="AU6:BC6" si="6">IF(AU7="",NA(),AU7)</f>
        <v>445.66</v>
      </c>
      <c r="AV6" s="22">
        <f t="shared" si="6"/>
        <v>495.95</v>
      </c>
      <c r="AW6" s="22">
        <f t="shared" si="6"/>
        <v>522</v>
      </c>
      <c r="AX6" s="22">
        <f t="shared" si="6"/>
        <v>546.86</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106.74</v>
      </c>
      <c r="BF6" s="22">
        <f t="shared" ref="BF6:BN6" si="7">IF(BF7="",NA(),BF7)</f>
        <v>126.22</v>
      </c>
      <c r="BG6" s="22">
        <f t="shared" si="7"/>
        <v>141.34</v>
      </c>
      <c r="BH6" s="22">
        <f t="shared" si="7"/>
        <v>140.16</v>
      </c>
      <c r="BI6" s="22">
        <f t="shared" si="7"/>
        <v>148.41</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101.11</v>
      </c>
      <c r="BQ6" s="22">
        <f t="shared" ref="BQ6:BY6" si="8">IF(BQ7="",NA(),BQ7)</f>
        <v>100.41</v>
      </c>
      <c r="BR6" s="22">
        <f t="shared" si="8"/>
        <v>98.35</v>
      </c>
      <c r="BS6" s="22">
        <f t="shared" si="8"/>
        <v>115.34</v>
      </c>
      <c r="BT6" s="22">
        <f t="shared" si="8"/>
        <v>113.11</v>
      </c>
      <c r="BU6" s="22">
        <f t="shared" si="8"/>
        <v>106.11</v>
      </c>
      <c r="BV6" s="22">
        <f t="shared" si="8"/>
        <v>103.75</v>
      </c>
      <c r="BW6" s="22">
        <f t="shared" si="8"/>
        <v>105.3</v>
      </c>
      <c r="BX6" s="22">
        <f t="shared" si="8"/>
        <v>99.41</v>
      </c>
      <c r="BY6" s="22">
        <f t="shared" si="8"/>
        <v>101.11</v>
      </c>
      <c r="BZ6" s="21" t="str">
        <f>IF(BZ7="","",IF(BZ7="-","【-】","【"&amp;SUBSTITUTE(TEXT(BZ7,"#,##0.00"),"-","△")&amp;"】"))</f>
        <v>【97.82】</v>
      </c>
      <c r="CA6" s="22">
        <f>IF(CA7="",NA(),CA7)</f>
        <v>204.59</v>
      </c>
      <c r="CB6" s="22">
        <f t="shared" ref="CB6:CJ6" si="9">IF(CB7="",NA(),CB7)</f>
        <v>203.33</v>
      </c>
      <c r="CC6" s="22">
        <f t="shared" si="9"/>
        <v>208.26</v>
      </c>
      <c r="CD6" s="22">
        <f t="shared" si="9"/>
        <v>216.68</v>
      </c>
      <c r="CE6" s="22">
        <f t="shared" si="9"/>
        <v>224.52</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77.2</v>
      </c>
      <c r="CM6" s="22">
        <f t="shared" ref="CM6:CU6" si="10">IF(CM7="",NA(),CM7)</f>
        <v>78.86</v>
      </c>
      <c r="CN6" s="22">
        <f t="shared" si="10"/>
        <v>77.77</v>
      </c>
      <c r="CO6" s="22">
        <f t="shared" si="10"/>
        <v>75.069999999999993</v>
      </c>
      <c r="CP6" s="22">
        <f t="shared" si="10"/>
        <v>74.5</v>
      </c>
      <c r="CQ6" s="22">
        <f t="shared" si="10"/>
        <v>61.71</v>
      </c>
      <c r="CR6" s="22">
        <f t="shared" si="10"/>
        <v>63.12</v>
      </c>
      <c r="CS6" s="22">
        <f t="shared" si="10"/>
        <v>62.57</v>
      </c>
      <c r="CT6" s="22">
        <f t="shared" si="10"/>
        <v>61.56</v>
      </c>
      <c r="CU6" s="22">
        <f t="shared" si="10"/>
        <v>60.84</v>
      </c>
      <c r="CV6" s="21" t="str">
        <f>IF(CV7="","",IF(CV7="-","【-】","【"&amp;SUBSTITUTE(TEXT(CV7,"#,##0.00"),"-","△")&amp;"】"))</f>
        <v>【59.81】</v>
      </c>
      <c r="CW6" s="22">
        <f>IF(CW7="",NA(),CW7)</f>
        <v>91.03</v>
      </c>
      <c r="CX6" s="22">
        <f t="shared" ref="CX6:DF6" si="11">IF(CX7="",NA(),CX7)</f>
        <v>92.11</v>
      </c>
      <c r="CY6" s="22">
        <f t="shared" si="11"/>
        <v>92.4</v>
      </c>
      <c r="CZ6" s="22">
        <f t="shared" si="11"/>
        <v>94.01</v>
      </c>
      <c r="DA6" s="22">
        <f t="shared" si="11"/>
        <v>93.33</v>
      </c>
      <c r="DB6" s="22">
        <f t="shared" si="11"/>
        <v>90.03</v>
      </c>
      <c r="DC6" s="22">
        <f t="shared" si="11"/>
        <v>90.09</v>
      </c>
      <c r="DD6" s="22">
        <f t="shared" si="11"/>
        <v>90.21</v>
      </c>
      <c r="DE6" s="22">
        <f t="shared" si="11"/>
        <v>90.11</v>
      </c>
      <c r="DF6" s="22">
        <f t="shared" si="11"/>
        <v>89.73</v>
      </c>
      <c r="DG6" s="21" t="str">
        <f>IF(DG7="","",IF(DG7="-","【-】","【"&amp;SUBSTITUTE(TEXT(DG7,"#,##0.00"),"-","△")&amp;"】"))</f>
        <v>【89.42】</v>
      </c>
      <c r="DH6" s="22">
        <f>IF(DH7="",NA(),DH7)</f>
        <v>49.72</v>
      </c>
      <c r="DI6" s="22">
        <f t="shared" ref="DI6:DQ6" si="12">IF(DI7="",NA(),DI7)</f>
        <v>47.61</v>
      </c>
      <c r="DJ6" s="22">
        <f t="shared" si="12"/>
        <v>48.71</v>
      </c>
      <c r="DK6" s="22">
        <f t="shared" si="12"/>
        <v>48.44</v>
      </c>
      <c r="DL6" s="22">
        <f t="shared" si="12"/>
        <v>47.25</v>
      </c>
      <c r="DM6" s="22">
        <f t="shared" si="12"/>
        <v>49.6</v>
      </c>
      <c r="DN6" s="22">
        <f t="shared" si="12"/>
        <v>50.31</v>
      </c>
      <c r="DO6" s="22">
        <f t="shared" si="12"/>
        <v>50.74</v>
      </c>
      <c r="DP6" s="22">
        <f t="shared" si="12"/>
        <v>51.49</v>
      </c>
      <c r="DQ6" s="22">
        <f t="shared" si="12"/>
        <v>51.94</v>
      </c>
      <c r="DR6" s="21" t="str">
        <f>IF(DR7="","",IF(DR7="-","【-】","【"&amp;SUBSTITUTE(TEXT(DR7,"#,##0.00"),"-","△")&amp;"】"))</f>
        <v>【52.02】</v>
      </c>
      <c r="DS6" s="22">
        <f>IF(DS7="",NA(),DS7)</f>
        <v>20.66</v>
      </c>
      <c r="DT6" s="22">
        <f t="shared" ref="DT6:EB6" si="13">IF(DT7="",NA(),DT7)</f>
        <v>22.32</v>
      </c>
      <c r="DU6" s="22">
        <f t="shared" si="13"/>
        <v>23.33</v>
      </c>
      <c r="DV6" s="22">
        <f t="shared" si="13"/>
        <v>23.98</v>
      </c>
      <c r="DW6" s="22">
        <f t="shared" si="13"/>
        <v>24.29</v>
      </c>
      <c r="DX6" s="22">
        <f t="shared" si="13"/>
        <v>20.49</v>
      </c>
      <c r="DY6" s="22">
        <f t="shared" si="13"/>
        <v>21.34</v>
      </c>
      <c r="DZ6" s="22">
        <f t="shared" si="13"/>
        <v>23.27</v>
      </c>
      <c r="EA6" s="22">
        <f t="shared" si="13"/>
        <v>25.18</v>
      </c>
      <c r="EB6" s="22">
        <f t="shared" si="13"/>
        <v>26.52</v>
      </c>
      <c r="EC6" s="21" t="str">
        <f>IF(EC7="","",IF(EC7="-","【-】","【"&amp;SUBSTITUTE(TEXT(EC7,"#,##0.00"),"-","△")&amp;"】"))</f>
        <v>【25.37】</v>
      </c>
      <c r="ED6" s="22">
        <f>IF(ED7="",NA(),ED7)</f>
        <v>0.48</v>
      </c>
      <c r="EE6" s="22">
        <f t="shared" ref="EE6:EM6" si="14">IF(EE7="",NA(),EE7)</f>
        <v>1.03</v>
      </c>
      <c r="EF6" s="22">
        <f t="shared" si="14"/>
        <v>0.6</v>
      </c>
      <c r="EG6" s="22">
        <f t="shared" si="14"/>
        <v>1.73</v>
      </c>
      <c r="EH6" s="22">
        <f t="shared" si="14"/>
        <v>0.96</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15">
      <c r="A7" s="15"/>
      <c r="B7" s="24">
        <v>2023</v>
      </c>
      <c r="C7" s="24">
        <v>88412</v>
      </c>
      <c r="D7" s="24">
        <v>46</v>
      </c>
      <c r="E7" s="24">
        <v>1</v>
      </c>
      <c r="F7" s="24">
        <v>0</v>
      </c>
      <c r="G7" s="24">
        <v>1</v>
      </c>
      <c r="H7" s="24" t="s">
        <v>93</v>
      </c>
      <c r="I7" s="24" t="s">
        <v>94</v>
      </c>
      <c r="J7" s="24" t="s">
        <v>95</v>
      </c>
      <c r="K7" s="24" t="s">
        <v>96</v>
      </c>
      <c r="L7" s="24" t="s">
        <v>97</v>
      </c>
      <c r="M7" s="24" t="s">
        <v>98</v>
      </c>
      <c r="N7" s="25" t="s">
        <v>99</v>
      </c>
      <c r="O7" s="25">
        <v>77.94</v>
      </c>
      <c r="P7" s="25">
        <v>84.7</v>
      </c>
      <c r="Q7" s="25">
        <v>4411</v>
      </c>
      <c r="R7" s="25" t="s">
        <v>99</v>
      </c>
      <c r="S7" s="25" t="s">
        <v>99</v>
      </c>
      <c r="T7" s="25" t="s">
        <v>99</v>
      </c>
      <c r="U7" s="25">
        <v>237692</v>
      </c>
      <c r="V7" s="25">
        <v>227.53</v>
      </c>
      <c r="W7" s="25">
        <v>1044.6600000000001</v>
      </c>
      <c r="X7" s="25">
        <v>107.6</v>
      </c>
      <c r="Y7" s="25">
        <v>107.42</v>
      </c>
      <c r="Z7" s="25">
        <v>105.53</v>
      </c>
      <c r="AA7" s="25">
        <v>120.4</v>
      </c>
      <c r="AB7" s="25">
        <v>119.79</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330.45</v>
      </c>
      <c r="AU7" s="25">
        <v>445.66</v>
      </c>
      <c r="AV7" s="25">
        <v>495.95</v>
      </c>
      <c r="AW7" s="25">
        <v>522</v>
      </c>
      <c r="AX7" s="25">
        <v>546.86</v>
      </c>
      <c r="AY7" s="25">
        <v>309.10000000000002</v>
      </c>
      <c r="AZ7" s="25">
        <v>306.08</v>
      </c>
      <c r="BA7" s="25">
        <v>306.14999999999998</v>
      </c>
      <c r="BB7" s="25">
        <v>297.54000000000002</v>
      </c>
      <c r="BC7" s="25">
        <v>289.44</v>
      </c>
      <c r="BD7" s="25">
        <v>243.36</v>
      </c>
      <c r="BE7" s="25">
        <v>106.74</v>
      </c>
      <c r="BF7" s="25">
        <v>126.22</v>
      </c>
      <c r="BG7" s="25">
        <v>141.34</v>
      </c>
      <c r="BH7" s="25">
        <v>140.16</v>
      </c>
      <c r="BI7" s="25">
        <v>148.41</v>
      </c>
      <c r="BJ7" s="25">
        <v>290.42</v>
      </c>
      <c r="BK7" s="25">
        <v>294.66000000000003</v>
      </c>
      <c r="BL7" s="25">
        <v>285.27</v>
      </c>
      <c r="BM7" s="25">
        <v>294.73</v>
      </c>
      <c r="BN7" s="25">
        <v>301.23</v>
      </c>
      <c r="BO7" s="25">
        <v>265.93</v>
      </c>
      <c r="BP7" s="25">
        <v>101.11</v>
      </c>
      <c r="BQ7" s="25">
        <v>100.41</v>
      </c>
      <c r="BR7" s="25">
        <v>98.35</v>
      </c>
      <c r="BS7" s="25">
        <v>115.34</v>
      </c>
      <c r="BT7" s="25">
        <v>113.11</v>
      </c>
      <c r="BU7" s="25">
        <v>106.11</v>
      </c>
      <c r="BV7" s="25">
        <v>103.75</v>
      </c>
      <c r="BW7" s="25">
        <v>105.3</v>
      </c>
      <c r="BX7" s="25">
        <v>99.41</v>
      </c>
      <c r="BY7" s="25">
        <v>101.11</v>
      </c>
      <c r="BZ7" s="25">
        <v>97.82</v>
      </c>
      <c r="CA7" s="25">
        <v>204.59</v>
      </c>
      <c r="CB7" s="25">
        <v>203.33</v>
      </c>
      <c r="CC7" s="25">
        <v>208.26</v>
      </c>
      <c r="CD7" s="25">
        <v>216.68</v>
      </c>
      <c r="CE7" s="25">
        <v>224.52</v>
      </c>
      <c r="CF7" s="25">
        <v>161.03</v>
      </c>
      <c r="CG7" s="25">
        <v>159.93</v>
      </c>
      <c r="CH7" s="25">
        <v>162.77000000000001</v>
      </c>
      <c r="CI7" s="25">
        <v>170.87</v>
      </c>
      <c r="CJ7" s="25">
        <v>171.09</v>
      </c>
      <c r="CK7" s="25">
        <v>177.56</v>
      </c>
      <c r="CL7" s="25">
        <v>77.2</v>
      </c>
      <c r="CM7" s="25">
        <v>78.86</v>
      </c>
      <c r="CN7" s="25">
        <v>77.77</v>
      </c>
      <c r="CO7" s="25">
        <v>75.069999999999993</v>
      </c>
      <c r="CP7" s="25">
        <v>74.5</v>
      </c>
      <c r="CQ7" s="25">
        <v>61.71</v>
      </c>
      <c r="CR7" s="25">
        <v>63.12</v>
      </c>
      <c r="CS7" s="25">
        <v>62.57</v>
      </c>
      <c r="CT7" s="25">
        <v>61.56</v>
      </c>
      <c r="CU7" s="25">
        <v>60.84</v>
      </c>
      <c r="CV7" s="25">
        <v>59.81</v>
      </c>
      <c r="CW7" s="25">
        <v>91.03</v>
      </c>
      <c r="CX7" s="25">
        <v>92.11</v>
      </c>
      <c r="CY7" s="25">
        <v>92.4</v>
      </c>
      <c r="CZ7" s="25">
        <v>94.01</v>
      </c>
      <c r="DA7" s="25">
        <v>93.33</v>
      </c>
      <c r="DB7" s="25">
        <v>90.03</v>
      </c>
      <c r="DC7" s="25">
        <v>90.09</v>
      </c>
      <c r="DD7" s="25">
        <v>90.21</v>
      </c>
      <c r="DE7" s="25">
        <v>90.11</v>
      </c>
      <c r="DF7" s="25">
        <v>89.73</v>
      </c>
      <c r="DG7" s="25">
        <v>89.42</v>
      </c>
      <c r="DH7" s="25">
        <v>49.72</v>
      </c>
      <c r="DI7" s="25">
        <v>47.61</v>
      </c>
      <c r="DJ7" s="25">
        <v>48.71</v>
      </c>
      <c r="DK7" s="25">
        <v>48.44</v>
      </c>
      <c r="DL7" s="25">
        <v>47.25</v>
      </c>
      <c r="DM7" s="25">
        <v>49.6</v>
      </c>
      <c r="DN7" s="25">
        <v>50.31</v>
      </c>
      <c r="DO7" s="25">
        <v>50.74</v>
      </c>
      <c r="DP7" s="25">
        <v>51.49</v>
      </c>
      <c r="DQ7" s="25">
        <v>51.94</v>
      </c>
      <c r="DR7" s="25">
        <v>52.02</v>
      </c>
      <c r="DS7" s="25">
        <v>20.66</v>
      </c>
      <c r="DT7" s="25">
        <v>22.32</v>
      </c>
      <c r="DU7" s="25">
        <v>23.33</v>
      </c>
      <c r="DV7" s="25">
        <v>23.98</v>
      </c>
      <c r="DW7" s="25">
        <v>24.29</v>
      </c>
      <c r="DX7" s="25">
        <v>20.49</v>
      </c>
      <c r="DY7" s="25">
        <v>21.34</v>
      </c>
      <c r="DZ7" s="25">
        <v>23.27</v>
      </c>
      <c r="EA7" s="25">
        <v>25.18</v>
      </c>
      <c r="EB7" s="25">
        <v>26.52</v>
      </c>
      <c r="EC7" s="25">
        <v>25.37</v>
      </c>
      <c r="ED7" s="25">
        <v>0.48</v>
      </c>
      <c r="EE7" s="25">
        <v>1.03</v>
      </c>
      <c r="EF7" s="25">
        <v>0.6</v>
      </c>
      <c r="EG7" s="25">
        <v>1.73</v>
      </c>
      <c r="EH7" s="25">
        <v>0.96</v>
      </c>
      <c r="EI7" s="25">
        <v>0.72</v>
      </c>
      <c r="EJ7" s="25">
        <v>0.69</v>
      </c>
      <c r="EK7" s="25">
        <v>0.69</v>
      </c>
      <c r="EL7" s="25">
        <v>0.67</v>
      </c>
      <c r="EM7" s="25">
        <v>0.61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2025-02-07T06:10:59Z</cp:lastPrinted>
  <dcterms:created xsi:type="dcterms:W3CDTF">2025-01-24T06:46:05Z</dcterms:created>
  <dcterms:modified xsi:type="dcterms:W3CDTF">2025-02-07T06:38:02Z</dcterms:modified>
  <cp:category/>
</cp:coreProperties>
</file>