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6_特定環境保全公共下水道（法適）17\"/>
    </mc:Choice>
  </mc:AlternateContent>
  <workbookProtection workbookAlgorithmName="SHA-512" workbookHashValue="UL/MiJptDhc1NwMsamEPXFXzASOcTY4jApLUYM+dqj1G+bFbEBLUAMuRYUd2KWgPFVCduOGpL1eN8UZjkvwmBA==" workbookSaltValue="nij/4zEn+/oBB3maSGQAJA==" workbookSpinCount="100000" lockStructure="1"/>
  <bookViews>
    <workbookView xWindow="0" yWindow="0" windowWidth="20490" windowHeight="678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AL8" i="4" s="1"/>
  <c r="R6" i="5"/>
  <c r="AD10" i="4" s="1"/>
  <c r="Q6" i="5"/>
  <c r="W10" i="4" s="1"/>
  <c r="P6" i="5"/>
  <c r="O6" i="5"/>
  <c r="I10" i="4" s="1"/>
  <c r="N6" i="5"/>
  <c r="B10" i="4" s="1"/>
  <c r="M6" i="5"/>
  <c r="AD8" i="4" s="1"/>
  <c r="L6" i="5"/>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K85" i="4"/>
  <c r="I85" i="4"/>
  <c r="H85" i="4"/>
  <c r="E85" i="4"/>
  <c r="AT10" i="4"/>
  <c r="P10" i="4"/>
  <c r="AT8" i="4"/>
  <c r="W8" i="4"/>
  <c r="P8" i="4"/>
</calcChain>
</file>

<file path=xl/sharedStrings.xml><?xml version="1.0" encoding="utf-8"?>
<sst xmlns="http://schemas.openxmlformats.org/spreadsheetml/2006/main" count="240" uniqueCount="115">
  <si>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</si>
  <si>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</si>
  <si>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</si>
  <si>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</si>
  <si>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</si>
  <si>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</si>
  <si>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</si>
  <si>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</si>
  <si>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</si>
  <si>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</si>
  <si>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</si>
  <si>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</si>
  <si>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</si>
  <si>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</si>
  <si>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</si>
  <si>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</si>
  <si>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</si>
  <si>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</si>
  <si>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</si>
  <si>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</si>
  <si>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</si>
  <si>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</si>
  <si>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</si>
  <si>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</si>
  <si>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</si>
  <si>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</si>
  <si>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</si>
  <si>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</si>
  <si>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</si>
  <si>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</si>
  <si>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</si>
  <si>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</si>
  <si>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</si>
  <si>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</si>
  <si>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</si>
  <si>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</si>
  <si>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</si>
  <si>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</si>
  <si>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</si>
  <si>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</si>
  <si>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</si>
  <si>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</si>
  <si>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</si>
  <si>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</si>
  <si>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</si>
  <si>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</si>
  <si>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</si>
  <si>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</si>
  <si>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</si>
  <si>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</si>
  <si>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</si>
  <si>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</si>
  <si>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</si>
  <si>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</si>
  <si>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</si>
  <si>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</si>
  <si>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</si>
  <si>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</si>
  <si>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</si>
  <si>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</si>
  <si>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</si>
  <si>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</si>
  <si>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</si>
  <si>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</si>
  <si>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</si>
  <si>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</si>
  <si>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</si>
  <si>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</si>
  <si>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</si>
  <si>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</si>
  <si>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</si>
  <si>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</si>
  <si>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</si>
  <si>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</si>
  <si>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</si>
  <si>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</si>
  <si>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</si>
  <si>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</si>
  <si>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</si>
  <si>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</si>
  <si>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</si>
  <si>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</si>
  <si>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</si>
  <si>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</si>
  <si>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</si>
  <si>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</si>
  <si>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</si>
  <si>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</si>
  <si>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</si>
  <si>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</si>
  <si>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</si>
  <si>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</si>
  <si>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</si>
  <si>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</si>
  <si>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</si>
  <si>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</si>
  <si>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取手地方広域下水道組合</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</si>
  <si>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</si>
  <si>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</si>
  <si>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</si>
  <si>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</si>
  <si>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</si>
  <si>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</si>
  <si>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</si>
  <si>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</si>
  <si>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</si>
  <si>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</si>
  <si>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</si>
  <si>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</si>
  <si>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</si>
  <si>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</si>
  <si>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</si>
  <si>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①経常収支比率は、100％を超えており、類似団体と比較しても同水準であるが、基準外繰入金が多額であることによる。Ｒ６.４月より使用料単価を改定しているため、Ｒ６決算から指標が改善することが予想される。
③流動比率は、減少傾向にあり100％を下回っている。これは、特定環境保全公共下水道に係る新規整備が縮小傾向にあり、維持管理のみが続いていくことによるためである。
④企業債残高対事業規模比率は大きく減少し、類似団体と比較すると大幅に下回っている。これは、特定環境保全公共下水道に係る新規整備を行っていないことによる。
⑤経費回収率は、前年度と比較すると同水準で、100％を下回っている状態である。Ｒ６.４月より使用料単価が改定しているため、収納面での改善と併せて、維持管理費の削減の検討も必要である。
⑥汚水処理原価は、類似団体と比較すると低い水準である。２処理区（公共、特環）１処理場であるため、処理場の維持管理費をすべて公共下水道事業分としているからである。
⑧水洗化率は、前年度よりは増加しているが、類似団体と比較しても低い水準である。今後もより一層の普及促進活動を進め、更なる水洗化率の向上が求められるが、事業自体が縮小傾向にあるため検討が必要になるところである。
</t>
    <rPh sb="108" eb="112">
      <t>ゲンショウケイコウ</t>
    </rPh>
    <rPh sb="131" eb="133">
      <t>トクテイ</t>
    </rPh>
    <rPh sb="133" eb="135">
      <t>カンキョウ</t>
    </rPh>
    <rPh sb="135" eb="137">
      <t>ホゼン</t>
    </rPh>
    <rPh sb="137" eb="142">
      <t>コウキョウゲスイドウ</t>
    </rPh>
    <rPh sb="143" eb="144">
      <t>カカ</t>
    </rPh>
    <rPh sb="145" eb="147">
      <t>シンキ</t>
    </rPh>
    <rPh sb="147" eb="149">
      <t>セイビ</t>
    </rPh>
    <rPh sb="150" eb="152">
      <t>シュクショウ</t>
    </rPh>
    <rPh sb="152" eb="154">
      <t>ケイコウ</t>
    </rPh>
    <rPh sb="158" eb="162">
      <t>イジカンリ</t>
    </rPh>
    <rPh sb="165" eb="166">
      <t>ツヅ</t>
    </rPh>
    <rPh sb="196" eb="197">
      <t>オオ</t>
    </rPh>
    <rPh sb="199" eb="201">
      <t>ゲンショウ</t>
    </rPh>
    <rPh sb="246" eb="247">
      <t>オコナ</t>
    </rPh>
    <rPh sb="276" eb="279">
      <t>ドウスイジュン</t>
    </rPh>
    <rPh sb="439" eb="442">
      <t>ゼンネンド</t>
    </rPh>
    <rPh sb="507" eb="509">
      <t>ジギョウ</t>
    </rPh>
    <rPh sb="509" eb="511">
      <t>ジタイ</t>
    </rPh>
    <rPh sb="512" eb="514">
      <t>シュクショウ</t>
    </rPh>
    <rPh sb="514" eb="516">
      <t>ケイコウ</t>
    </rPh>
    <rPh sb="521" eb="523">
      <t>ケントウ</t>
    </rPh>
    <rPh sb="524" eb="526">
      <t>ヒツヨウ</t>
    </rPh>
    <phoneticPr fontId="4"/>
  </si>
  <si>
    <t xml:space="preserve">①有形固定資産減価償却率は、類似団体よりは下回っているが、地方公営企業法適用から７年経過し、年々増加している状態である。経年により減価償却累計額は増加していくため、今後も上昇していくことが見込まれるため、下水道施設の整備・新設から維持管理・改築への事業形態を検討していく必要がある。
②③管渠老朽化率及び管渠改善率は、低い水準である。しかし、下水道施設の老朽化に伴い、今後、増加が見込まれる。
</t>
    <phoneticPr fontId="4"/>
  </si>
  <si>
    <t>経費回収率が100％を下回っているが、Ｒ６．４月より使用料単価が改定となっているため、Ｒ６決算からは一定の改善は見込まれる。しかし、改定中に予測できない程の物価高騰が生じているため、維持管理費の削減の検討も必要である。また、下水道施設の老朽化に伴い、施設の更新費用の増加となってきているため、効率的に経営を行い、持続可能な下水道運営に努める必要がある。</t>
    <rPh sb="45" eb="47">
      <t>ケッサン</t>
    </rPh>
    <rPh sb="50" eb="52">
      <t>イッテイ</t>
    </rPh>
    <rPh sb="53" eb="55">
      <t>カイゼン</t>
    </rPh>
    <rPh sb="56" eb="58">
      <t>ミコ</t>
    </rPh>
    <rPh sb="66" eb="69">
      <t>カイテイチュウ</t>
    </rPh>
    <rPh sb="70" eb="72">
      <t>ヨソク</t>
    </rPh>
    <rPh sb="76" eb="77">
      <t>ホド</t>
    </rPh>
    <rPh sb="78" eb="80">
      <t>ブッカ</t>
    </rPh>
    <rPh sb="80" eb="82">
      <t>コウトウ</t>
    </rPh>
    <rPh sb="83" eb="84">
      <t>ショウ</t>
    </rPh>
    <rPh sb="156" eb="160">
      <t>ジゾクカノウ</t>
    </rPh>
    <rPh sb="161" eb="164">
      <t>ゲスイドウ</t>
    </rPh>
    <rPh sb="164" eb="166">
      <t>ウンエイ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</si>
</sst>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DBD-4213-8B3F-EDA0BE0915D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0.39</c:v>
                </c:pt>
                <c:pt idx="2">
                  <c:v>0.1</c:v>
                </c:pt>
                <c:pt idx="3">
                  <c:v>0.08</c:v>
                </c:pt>
                <c:pt idx="4">
                  <c:v>0.06</c:v>
                </c:pt>
              </c:numCache>
            </c:numRef>
          </c:val>
          <c:smooth val="0"/>
          <c:extLst>
            <c:ext xmlns:c16="http://schemas.microsoft.com/office/drawing/2014/chart" uri="{C3380CC4-5D6E-409C-BE32-E72D297353CC}">
              <c16:uniqueId val="{00000001-1DBD-4213-8B3F-EDA0BE0915D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A0-47A9-8556-9F12A043F8E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42.47</c:v>
                </c:pt>
                <c:pt idx="1">
                  <c:v>42.4</c:v>
                </c:pt>
                <c:pt idx="2">
                  <c:v>42.28</c:v>
                </c:pt>
                <c:pt idx="3">
                  <c:v>41.06</c:v>
                </c:pt>
                <c:pt idx="4">
                  <c:v>42.09</c:v>
                </c:pt>
              </c:numCache>
            </c:numRef>
          </c:val>
          <c:smooth val="0"/>
          <c:extLst>
            <c:ext xmlns:c16="http://schemas.microsoft.com/office/drawing/2014/chart" uri="{C3380CC4-5D6E-409C-BE32-E72D297353CC}">
              <c16:uniqueId val="{00000001-A3A0-47A9-8556-9F12A043F8E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77.73</c:v>
                </c:pt>
                <c:pt idx="1">
                  <c:v>77.989999999999995</c:v>
                </c:pt>
                <c:pt idx="2">
                  <c:v>79.62</c:v>
                </c:pt>
                <c:pt idx="3">
                  <c:v>77.87</c:v>
                </c:pt>
                <c:pt idx="4">
                  <c:v>79.47</c:v>
                </c:pt>
              </c:numCache>
            </c:numRef>
          </c:val>
          <c:extLst>
            <c:ext xmlns:c16="http://schemas.microsoft.com/office/drawing/2014/chart" uri="{C3380CC4-5D6E-409C-BE32-E72D297353CC}">
              <c16:uniqueId val="{00000000-A3AA-4D00-95AE-112B0CEBC6D2}"/>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83.75</c:v>
                </c:pt>
                <c:pt idx="1">
                  <c:v>84.19</c:v>
                </c:pt>
                <c:pt idx="2">
                  <c:v>84.34</c:v>
                </c:pt>
                <c:pt idx="3">
                  <c:v>84.34</c:v>
                </c:pt>
                <c:pt idx="4">
                  <c:v>84.73</c:v>
                </c:pt>
              </c:numCache>
            </c:numRef>
          </c:val>
          <c:smooth val="0"/>
          <c:extLst>
            <c:ext xmlns:c16="http://schemas.microsoft.com/office/drawing/2014/chart" uri="{C3380CC4-5D6E-409C-BE32-E72D297353CC}">
              <c16:uniqueId val="{00000001-A3AA-4D00-95AE-112B0CEBC6D2}"/>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100</c:v>
                </c:pt>
                <c:pt idx="1">
                  <c:v>100</c:v>
                </c:pt>
                <c:pt idx="2">
                  <c:v>100.01</c:v>
                </c:pt>
                <c:pt idx="3">
                  <c:v>100</c:v>
                </c:pt>
                <c:pt idx="4">
                  <c:v>100</c:v>
                </c:pt>
              </c:numCache>
            </c:numRef>
          </c:val>
          <c:extLst>
            <c:ext xmlns:c16="http://schemas.microsoft.com/office/drawing/2014/chart" uri="{C3380CC4-5D6E-409C-BE32-E72D297353CC}">
              <c16:uniqueId val="{00000000-9545-42EE-A585-7C0425248BA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102.73</c:v>
                </c:pt>
                <c:pt idx="1">
                  <c:v>105.78</c:v>
                </c:pt>
                <c:pt idx="2">
                  <c:v>106.09</c:v>
                </c:pt>
                <c:pt idx="3">
                  <c:v>106.44</c:v>
                </c:pt>
                <c:pt idx="4">
                  <c:v>107.11</c:v>
                </c:pt>
              </c:numCache>
            </c:numRef>
          </c:val>
          <c:smooth val="0"/>
          <c:extLst>
            <c:ext xmlns:c16="http://schemas.microsoft.com/office/drawing/2014/chart" uri="{C3380CC4-5D6E-409C-BE32-E72D297353CC}">
              <c16:uniqueId val="{00000001-9545-42EE-A585-7C0425248BA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5.88</c:v>
                </c:pt>
                <c:pt idx="1">
                  <c:v>7.58</c:v>
                </c:pt>
                <c:pt idx="2">
                  <c:v>8.98</c:v>
                </c:pt>
                <c:pt idx="3">
                  <c:v>10.66</c:v>
                </c:pt>
                <c:pt idx="4">
                  <c:v>12.66</c:v>
                </c:pt>
              </c:numCache>
            </c:numRef>
          </c:val>
          <c:extLst>
            <c:ext xmlns:c16="http://schemas.microsoft.com/office/drawing/2014/chart" uri="{C3380CC4-5D6E-409C-BE32-E72D297353CC}">
              <c16:uniqueId val="{00000000-9006-4368-9AD4-76C67F5D23A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21.36</c:v>
                </c:pt>
                <c:pt idx="2">
                  <c:v>22.79</c:v>
                </c:pt>
                <c:pt idx="3">
                  <c:v>24.8</c:v>
                </c:pt>
                <c:pt idx="4">
                  <c:v>26.77</c:v>
                </c:pt>
              </c:numCache>
            </c:numRef>
          </c:val>
          <c:smooth val="0"/>
          <c:extLst>
            <c:ext xmlns:c16="http://schemas.microsoft.com/office/drawing/2014/chart" uri="{C3380CC4-5D6E-409C-BE32-E72D297353CC}">
              <c16:uniqueId val="{00000001-9006-4368-9AD4-76C67F5D23A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775-4950-B626-67D8B1E684A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8.6199999999999992</c:v>
                </c:pt>
                <c:pt idx="1">
                  <c:v>0.01</c:v>
                </c:pt>
                <c:pt idx="2">
                  <c:v>0.01</c:v>
                </c:pt>
                <c:pt idx="3">
                  <c:v>0.02</c:v>
                </c:pt>
                <c:pt idx="4">
                  <c:v>7.0000000000000007E-2</c:v>
                </c:pt>
              </c:numCache>
            </c:numRef>
          </c:val>
          <c:smooth val="0"/>
          <c:extLst>
            <c:ext xmlns:c16="http://schemas.microsoft.com/office/drawing/2014/chart" uri="{C3380CC4-5D6E-409C-BE32-E72D297353CC}">
              <c16:uniqueId val="{00000001-9775-4950-B626-67D8B1E684A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A62-4840-B344-107127A424F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94.97</c:v>
                </c:pt>
                <c:pt idx="1">
                  <c:v>63.96</c:v>
                </c:pt>
                <c:pt idx="2">
                  <c:v>69.42</c:v>
                </c:pt>
                <c:pt idx="3">
                  <c:v>72.86</c:v>
                </c:pt>
                <c:pt idx="4">
                  <c:v>69.540000000000006</c:v>
                </c:pt>
              </c:numCache>
            </c:numRef>
          </c:val>
          <c:smooth val="0"/>
          <c:extLst>
            <c:ext xmlns:c16="http://schemas.microsoft.com/office/drawing/2014/chart" uri="{C3380CC4-5D6E-409C-BE32-E72D297353CC}">
              <c16:uniqueId val="{00000001-BA62-4840-B344-107127A424F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84.97</c:v>
                </c:pt>
                <c:pt idx="1">
                  <c:v>67.989999999999995</c:v>
                </c:pt>
                <c:pt idx="2">
                  <c:v>49.19</c:v>
                </c:pt>
                <c:pt idx="3">
                  <c:v>29.45</c:v>
                </c:pt>
                <c:pt idx="4">
                  <c:v>29.52</c:v>
                </c:pt>
              </c:numCache>
            </c:numRef>
          </c:val>
          <c:extLst>
            <c:ext xmlns:c16="http://schemas.microsoft.com/office/drawing/2014/chart" uri="{C3380CC4-5D6E-409C-BE32-E72D297353CC}">
              <c16:uniqueId val="{00000000-D1F5-489F-A9D9-8F188437164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47.72</c:v>
                </c:pt>
                <c:pt idx="1">
                  <c:v>44.24</c:v>
                </c:pt>
                <c:pt idx="2">
                  <c:v>43.07</c:v>
                </c:pt>
                <c:pt idx="3">
                  <c:v>45.42</c:v>
                </c:pt>
                <c:pt idx="4">
                  <c:v>50.63</c:v>
                </c:pt>
              </c:numCache>
            </c:numRef>
          </c:val>
          <c:smooth val="0"/>
          <c:extLst>
            <c:ext xmlns:c16="http://schemas.microsoft.com/office/drawing/2014/chart" uri="{C3380CC4-5D6E-409C-BE32-E72D297353CC}">
              <c16:uniqueId val="{00000001-D1F5-489F-A9D9-8F188437164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1704.26</c:v>
                </c:pt>
                <c:pt idx="1">
                  <c:v>1693.88</c:v>
                </c:pt>
                <c:pt idx="2">
                  <c:v>1593.43</c:v>
                </c:pt>
                <c:pt idx="3">
                  <c:v>1833.85</c:v>
                </c:pt>
                <c:pt idx="4">
                  <c:v>1095.6500000000001</c:v>
                </c:pt>
              </c:numCache>
            </c:numRef>
          </c:val>
          <c:extLst>
            <c:ext xmlns:c16="http://schemas.microsoft.com/office/drawing/2014/chart" uri="{C3380CC4-5D6E-409C-BE32-E72D297353CC}">
              <c16:uniqueId val="{00000000-2231-446B-A42B-6A5074959C1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1206.79</c:v>
                </c:pt>
                <c:pt idx="1">
                  <c:v>1258.43</c:v>
                </c:pt>
                <c:pt idx="2">
                  <c:v>1163.75</c:v>
                </c:pt>
                <c:pt idx="3">
                  <c:v>1195.47</c:v>
                </c:pt>
                <c:pt idx="4">
                  <c:v>1168.69</c:v>
                </c:pt>
              </c:numCache>
            </c:numRef>
          </c:val>
          <c:smooth val="0"/>
          <c:extLst>
            <c:ext xmlns:c16="http://schemas.microsoft.com/office/drawing/2014/chart" uri="{C3380CC4-5D6E-409C-BE32-E72D297353CC}">
              <c16:uniqueId val="{00000001-2231-446B-A42B-6A5074959C1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84.16</c:v>
                </c:pt>
                <c:pt idx="1">
                  <c:v>83.57</c:v>
                </c:pt>
                <c:pt idx="2">
                  <c:v>83.54</c:v>
                </c:pt>
                <c:pt idx="3">
                  <c:v>83.92</c:v>
                </c:pt>
                <c:pt idx="4">
                  <c:v>85.22</c:v>
                </c:pt>
              </c:numCache>
            </c:numRef>
          </c:val>
          <c:extLst>
            <c:ext xmlns:c16="http://schemas.microsoft.com/office/drawing/2014/chart" uri="{C3380CC4-5D6E-409C-BE32-E72D297353CC}">
              <c16:uniqueId val="{00000000-288F-40D3-BB91-DB9C47EDD35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71.84</c:v>
                </c:pt>
                <c:pt idx="1">
                  <c:v>73.36</c:v>
                </c:pt>
                <c:pt idx="2">
                  <c:v>72.599999999999994</c:v>
                </c:pt>
                <c:pt idx="3">
                  <c:v>69.430000000000007</c:v>
                </c:pt>
                <c:pt idx="4">
                  <c:v>70.709999999999994</c:v>
                </c:pt>
              </c:numCache>
            </c:numRef>
          </c:val>
          <c:smooth val="0"/>
          <c:extLst>
            <c:ext xmlns:c16="http://schemas.microsoft.com/office/drawing/2014/chart" uri="{C3380CC4-5D6E-409C-BE32-E72D297353CC}">
              <c16:uniqueId val="{00000001-288F-40D3-BB91-DB9C47EDD35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150</c:v>
                </c:pt>
                <c:pt idx="2">
                  <c:v>150</c:v>
                </c:pt>
                <c:pt idx="3">
                  <c:v>150</c:v>
                </c:pt>
                <c:pt idx="4">
                  <c:v>150</c:v>
                </c:pt>
              </c:numCache>
            </c:numRef>
          </c:val>
          <c:extLst>
            <c:ext xmlns:c16="http://schemas.microsoft.com/office/drawing/2014/chart" uri="{C3380CC4-5D6E-409C-BE32-E72D297353CC}">
              <c16:uniqueId val="{00000000-E811-4D5A-8906-92F7CE13F7D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228.47</c:v>
                </c:pt>
                <c:pt idx="1">
                  <c:v>224.88</c:v>
                </c:pt>
                <c:pt idx="2">
                  <c:v>228.64</c:v>
                </c:pt>
                <c:pt idx="3">
                  <c:v>239.46</c:v>
                </c:pt>
                <c:pt idx="4">
                  <c:v>233.15</c:v>
                </c:pt>
              </c:numCache>
            </c:numRef>
          </c:val>
          <c:smooth val="0"/>
          <c:extLst>
            <c:ext xmlns:c16="http://schemas.microsoft.com/office/drawing/2014/chart" uri="{C3380CC4-5D6E-409C-BE32-E72D297353CC}">
              <c16:uniqueId val="{00000001-E811-4D5A-8906-92F7CE13F7D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【1,156.82】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【86.21】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【215.73】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6" sqref="B6:AC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茨城県　取手地方広域下水道組合</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特定環境保全公共下水道</v>
      </c>
      <c r="Q8" s="39"/>
      <c r="R8" s="39"/>
      <c r="S8" s="39"/>
      <c r="T8" s="39"/>
      <c r="U8" s="39"/>
      <c r="V8" s="39"/>
      <c r="W8" s="39" t="str">
        <f>データ!L6</f>
        <v>D2</v>
      </c>
      <c r="X8" s="39"/>
      <c r="Y8" s="39"/>
      <c r="Z8" s="39"/>
      <c r="AA8" s="39"/>
      <c r="AB8" s="39"/>
      <c r="AC8" s="39"/>
      <c r="AD8" s="40" t="str">
        <f>データ!$M$6</f>
        <v>非設置</v>
      </c>
      <c r="AE8" s="40"/>
      <c r="AF8" s="40"/>
      <c r="AG8" s="40"/>
      <c r="AH8" s="40"/>
      <c r="AI8" s="40"/>
      <c r="AJ8" s="40"/>
      <c r="AK8" s="3"/>
      <c r="AL8" s="41" t="str">
        <f>データ!S6</f>
        <v>-</v>
      </c>
      <c r="AM8" s="41"/>
      <c r="AN8" s="41"/>
      <c r="AO8" s="41"/>
      <c r="AP8" s="41"/>
      <c r="AQ8" s="41"/>
      <c r="AR8" s="41"/>
      <c r="AS8" s="41"/>
      <c r="AT8" s="34" t="str">
        <f>データ!T6</f>
        <v>-</v>
      </c>
      <c r="AU8" s="34"/>
      <c r="AV8" s="34"/>
      <c r="AW8" s="34"/>
      <c r="AX8" s="34"/>
      <c r="AY8" s="34"/>
      <c r="AZ8" s="34"/>
      <c r="BA8" s="34"/>
      <c r="BB8" s="34" t="str">
        <f>データ!U6</f>
        <v>-</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46</v>
      </c>
      <c r="J10" s="34"/>
      <c r="K10" s="34"/>
      <c r="L10" s="34"/>
      <c r="M10" s="34"/>
      <c r="N10" s="34"/>
      <c r="O10" s="34"/>
      <c r="P10" s="34">
        <f>データ!P6</f>
        <v>3.26</v>
      </c>
      <c r="Q10" s="34"/>
      <c r="R10" s="34"/>
      <c r="S10" s="34"/>
      <c r="T10" s="34"/>
      <c r="U10" s="34"/>
      <c r="V10" s="34"/>
      <c r="W10" s="34" t="str">
        <f>データ!Q6</f>
        <v>-</v>
      </c>
      <c r="X10" s="34"/>
      <c r="Y10" s="34"/>
      <c r="Z10" s="34"/>
      <c r="AA10" s="34"/>
      <c r="AB10" s="34"/>
      <c r="AC10" s="34"/>
      <c r="AD10" s="41">
        <f>データ!R6</f>
        <v>2530</v>
      </c>
      <c r="AE10" s="41"/>
      <c r="AF10" s="41"/>
      <c r="AG10" s="41"/>
      <c r="AH10" s="41"/>
      <c r="AI10" s="41"/>
      <c r="AJ10" s="41"/>
      <c r="AK10" s="2"/>
      <c r="AL10" s="41">
        <f>データ!V6</f>
        <v>5197</v>
      </c>
      <c r="AM10" s="41"/>
      <c r="AN10" s="41"/>
      <c r="AO10" s="41"/>
      <c r="AP10" s="41"/>
      <c r="AQ10" s="41"/>
      <c r="AR10" s="41"/>
      <c r="AS10" s="41"/>
      <c r="AT10" s="34">
        <f>データ!W6</f>
        <v>1.8</v>
      </c>
      <c r="AU10" s="34"/>
      <c r="AV10" s="34"/>
      <c r="AW10" s="34"/>
      <c r="AX10" s="34"/>
      <c r="AY10" s="34"/>
      <c r="AZ10" s="34"/>
      <c r="BA10" s="34"/>
      <c r="BB10" s="34">
        <f>データ!X6</f>
        <v>2887.22</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112</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15">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794Z0bF06EpUWet2zlnNv8+m5Xl8Z5eeZ1JGChSshiL41K8zkpOSyh/c3FL5xe+HLdH5n6+TZsJslmy1K0JNkw==" saltValue="/PeUmvZu03nyA5WP5jJf5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89192</v>
      </c>
      <c r="D6" s="19">
        <f t="shared" si="3"/>
        <v>46</v>
      </c>
      <c r="E6" s="19">
        <f t="shared" si="3"/>
        <v>17</v>
      </c>
      <c r="F6" s="19">
        <f t="shared" si="3"/>
        <v>4</v>
      </c>
      <c r="G6" s="19">
        <f t="shared" si="3"/>
        <v>0</v>
      </c>
      <c r="H6" s="19" t="str">
        <f t="shared" si="3"/>
        <v>茨城県　取手地方広域下水道組合</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v>
      </c>
      <c r="P6" s="20">
        <f t="shared" si="3"/>
        <v>3.26</v>
      </c>
      <c r="Q6" s="20" t="str">
        <f t="shared" si="3"/>
        <v>-</v>
      </c>
      <c r="R6" s="20">
        <f t="shared" si="3"/>
        <v>2530</v>
      </c>
      <c r="S6" s="20" t="str">
        <f t="shared" si="3"/>
        <v>-</v>
      </c>
      <c r="T6" s="20" t="str">
        <f t="shared" si="3"/>
        <v>-</v>
      </c>
      <c r="U6" s="20" t="str">
        <f t="shared" si="3"/>
        <v>-</v>
      </c>
      <c r="V6" s="20">
        <f t="shared" si="3"/>
        <v>5197</v>
      </c>
      <c r="W6" s="20">
        <f t="shared" si="3"/>
        <v>1.8</v>
      </c>
      <c r="X6" s="20">
        <f t="shared" si="3"/>
        <v>2887.22</v>
      </c>
      <c r="Y6" s="21">
        <f>IF(Y7="",NA(),Y7)</f>
        <v>100</v>
      </c>
      <c r="Z6" s="21">
        <f t="shared" ref="Z6:AH6" si="4">IF(Z7="",NA(),Z7)</f>
        <v>100</v>
      </c>
      <c r="AA6" s="21">
        <f t="shared" si="4"/>
        <v>100.01</v>
      </c>
      <c r="AB6" s="21">
        <f t="shared" si="4"/>
        <v>100</v>
      </c>
      <c r="AC6" s="21">
        <f t="shared" si="4"/>
        <v>100</v>
      </c>
      <c r="AD6" s="21">
        <f t="shared" si="4"/>
        <v>102.73</v>
      </c>
      <c r="AE6" s="21">
        <f t="shared" si="4"/>
        <v>105.78</v>
      </c>
      <c r="AF6" s="21">
        <f t="shared" si="4"/>
        <v>106.09</v>
      </c>
      <c r="AG6" s="21">
        <f t="shared" si="4"/>
        <v>106.44</v>
      </c>
      <c r="AH6" s="21">
        <f t="shared" si="4"/>
        <v>107.11</v>
      </c>
      <c r="AI6" s="20" t="str">
        <f>IF(AI7="","",IF(AI7="-","【-】","【"&amp;SUBSTITUTE(TEXT(AI7,"#,##0.00"),"-","△")&amp;"】"))</f>
        <v>【105.09】</v>
      </c>
      <c r="AJ6" s="20">
        <f>IF(AJ7="",NA(),AJ7)</f>
        <v>0</v>
      </c>
      <c r="AK6" s="20">
        <f t="shared" ref="AK6:AS6" si="5">IF(AK7="",NA(),AK7)</f>
        <v>0</v>
      </c>
      <c r="AL6" s="20">
        <f t="shared" si="5"/>
        <v>0</v>
      </c>
      <c r="AM6" s="20">
        <f t="shared" si="5"/>
        <v>0</v>
      </c>
      <c r="AN6" s="20">
        <f t="shared" si="5"/>
        <v>0</v>
      </c>
      <c r="AO6" s="21">
        <f t="shared" si="5"/>
        <v>94.97</v>
      </c>
      <c r="AP6" s="21">
        <f t="shared" si="5"/>
        <v>63.96</v>
      </c>
      <c r="AQ6" s="21">
        <f t="shared" si="5"/>
        <v>69.42</v>
      </c>
      <c r="AR6" s="21">
        <f t="shared" si="5"/>
        <v>72.86</v>
      </c>
      <c r="AS6" s="21">
        <f t="shared" si="5"/>
        <v>69.540000000000006</v>
      </c>
      <c r="AT6" s="20" t="str">
        <f>IF(AT7="","",IF(AT7="-","【-】","【"&amp;SUBSTITUTE(TEXT(AT7,"#,##0.00"),"-","△")&amp;"】"))</f>
        <v>【65.73】</v>
      </c>
      <c r="AU6" s="21">
        <f>IF(AU7="",NA(),AU7)</f>
        <v>84.97</v>
      </c>
      <c r="AV6" s="21">
        <f t="shared" ref="AV6:BD6" si="6">IF(AV7="",NA(),AV7)</f>
        <v>67.989999999999995</v>
      </c>
      <c r="AW6" s="21">
        <f t="shared" si="6"/>
        <v>49.19</v>
      </c>
      <c r="AX6" s="21">
        <f t="shared" si="6"/>
        <v>29.45</v>
      </c>
      <c r="AY6" s="21">
        <f t="shared" si="6"/>
        <v>29.52</v>
      </c>
      <c r="AZ6" s="21">
        <f t="shared" si="6"/>
        <v>47.72</v>
      </c>
      <c r="BA6" s="21">
        <f t="shared" si="6"/>
        <v>44.24</v>
      </c>
      <c r="BB6" s="21">
        <f t="shared" si="6"/>
        <v>43.07</v>
      </c>
      <c r="BC6" s="21">
        <f t="shared" si="6"/>
        <v>45.42</v>
      </c>
      <c r="BD6" s="21">
        <f t="shared" si="6"/>
        <v>50.63</v>
      </c>
      <c r="BE6" s="20" t="str">
        <f>IF(BE7="","",IF(BE7="-","【-】","【"&amp;SUBSTITUTE(TEXT(BE7,"#,##0.00"),"-","△")&amp;"】"))</f>
        <v>【48.91】</v>
      </c>
      <c r="BF6" s="21">
        <f>IF(BF7="",NA(),BF7)</f>
        <v>1704.26</v>
      </c>
      <c r="BG6" s="21">
        <f t="shared" ref="BG6:BO6" si="7">IF(BG7="",NA(),BG7)</f>
        <v>1693.88</v>
      </c>
      <c r="BH6" s="21">
        <f t="shared" si="7"/>
        <v>1593.43</v>
      </c>
      <c r="BI6" s="21">
        <f t="shared" si="7"/>
        <v>1833.85</v>
      </c>
      <c r="BJ6" s="21">
        <f t="shared" si="7"/>
        <v>1095.6500000000001</v>
      </c>
      <c r="BK6" s="21">
        <f t="shared" si="7"/>
        <v>1206.79</v>
      </c>
      <c r="BL6" s="21">
        <f t="shared" si="7"/>
        <v>1258.43</v>
      </c>
      <c r="BM6" s="21">
        <f t="shared" si="7"/>
        <v>1163.75</v>
      </c>
      <c r="BN6" s="21">
        <f t="shared" si="7"/>
        <v>1195.47</v>
      </c>
      <c r="BO6" s="21">
        <f t="shared" si="7"/>
        <v>1168.69</v>
      </c>
      <c r="BP6" s="20" t="str">
        <f>IF(BP7="","",IF(BP7="-","【-】","【"&amp;SUBSTITUTE(TEXT(BP7,"#,##0.00"),"-","△")&amp;"】"))</f>
        <v>【1,156.82】</v>
      </c>
      <c r="BQ6" s="21">
        <f>IF(BQ7="",NA(),BQ7)</f>
        <v>84.16</v>
      </c>
      <c r="BR6" s="21">
        <f t="shared" ref="BR6:BZ6" si="8">IF(BR7="",NA(),BR7)</f>
        <v>83.57</v>
      </c>
      <c r="BS6" s="21">
        <f t="shared" si="8"/>
        <v>83.54</v>
      </c>
      <c r="BT6" s="21">
        <f t="shared" si="8"/>
        <v>83.92</v>
      </c>
      <c r="BU6" s="21">
        <f t="shared" si="8"/>
        <v>85.22</v>
      </c>
      <c r="BV6" s="21">
        <f t="shared" si="8"/>
        <v>71.84</v>
      </c>
      <c r="BW6" s="21">
        <f t="shared" si="8"/>
        <v>73.36</v>
      </c>
      <c r="BX6" s="21">
        <f t="shared" si="8"/>
        <v>72.599999999999994</v>
      </c>
      <c r="BY6" s="21">
        <f t="shared" si="8"/>
        <v>69.430000000000007</v>
      </c>
      <c r="BZ6" s="21">
        <f t="shared" si="8"/>
        <v>70.709999999999994</v>
      </c>
      <c r="CA6" s="20" t="str">
        <f>IF(CA7="","",IF(CA7="-","【-】","【"&amp;SUBSTITUTE(TEXT(CA7,"#,##0.00"),"-","△")&amp;"】"))</f>
        <v>【75.33】</v>
      </c>
      <c r="CB6" s="21">
        <f>IF(CB7="",NA(),CB7)</f>
        <v>150</v>
      </c>
      <c r="CC6" s="21">
        <f t="shared" ref="CC6:CK6" si="9">IF(CC7="",NA(),CC7)</f>
        <v>150</v>
      </c>
      <c r="CD6" s="21">
        <f t="shared" si="9"/>
        <v>150</v>
      </c>
      <c r="CE6" s="21">
        <f t="shared" si="9"/>
        <v>150</v>
      </c>
      <c r="CF6" s="21">
        <f t="shared" si="9"/>
        <v>150</v>
      </c>
      <c r="CG6" s="21">
        <f t="shared" si="9"/>
        <v>228.47</v>
      </c>
      <c r="CH6" s="21">
        <f t="shared" si="9"/>
        <v>224.88</v>
      </c>
      <c r="CI6" s="21">
        <f t="shared" si="9"/>
        <v>228.64</v>
      </c>
      <c r="CJ6" s="21">
        <f t="shared" si="9"/>
        <v>239.46</v>
      </c>
      <c r="CK6" s="21">
        <f t="shared" si="9"/>
        <v>233.15</v>
      </c>
      <c r="CL6" s="20" t="str">
        <f>IF(CL7="","",IF(CL7="-","【-】","【"&amp;SUBSTITUTE(TEXT(CL7,"#,##0.00"),"-","△")&amp;"】"))</f>
        <v>【215.73】</v>
      </c>
      <c r="CM6" s="21" t="str">
        <f>IF(CM7="",NA(),CM7)</f>
        <v>-</v>
      </c>
      <c r="CN6" s="21" t="str">
        <f t="shared" ref="CN6:CV6" si="10">IF(CN7="",NA(),CN7)</f>
        <v>-</v>
      </c>
      <c r="CO6" s="21" t="str">
        <f t="shared" si="10"/>
        <v>-</v>
      </c>
      <c r="CP6" s="21" t="str">
        <f t="shared" si="10"/>
        <v>-</v>
      </c>
      <c r="CQ6" s="21" t="str">
        <f t="shared" si="10"/>
        <v>-</v>
      </c>
      <c r="CR6" s="21">
        <f t="shared" si="10"/>
        <v>42.47</v>
      </c>
      <c r="CS6" s="21">
        <f t="shared" si="10"/>
        <v>42.4</v>
      </c>
      <c r="CT6" s="21">
        <f t="shared" si="10"/>
        <v>42.28</v>
      </c>
      <c r="CU6" s="21">
        <f t="shared" si="10"/>
        <v>41.06</v>
      </c>
      <c r="CV6" s="21">
        <f t="shared" si="10"/>
        <v>42.09</v>
      </c>
      <c r="CW6" s="20" t="str">
        <f>IF(CW7="","",IF(CW7="-","【-】","【"&amp;SUBSTITUTE(TEXT(CW7,"#,##0.00"),"-","△")&amp;"】"))</f>
        <v>【43.28】</v>
      </c>
      <c r="CX6" s="21">
        <f>IF(CX7="",NA(),CX7)</f>
        <v>77.73</v>
      </c>
      <c r="CY6" s="21">
        <f t="shared" ref="CY6:DG6" si="11">IF(CY7="",NA(),CY7)</f>
        <v>77.989999999999995</v>
      </c>
      <c r="CZ6" s="21">
        <f t="shared" si="11"/>
        <v>79.62</v>
      </c>
      <c r="DA6" s="21">
        <f t="shared" si="11"/>
        <v>77.87</v>
      </c>
      <c r="DB6" s="21">
        <f t="shared" si="11"/>
        <v>79.47</v>
      </c>
      <c r="DC6" s="21">
        <f t="shared" si="11"/>
        <v>83.75</v>
      </c>
      <c r="DD6" s="21">
        <f t="shared" si="11"/>
        <v>84.19</v>
      </c>
      <c r="DE6" s="21">
        <f t="shared" si="11"/>
        <v>84.34</v>
      </c>
      <c r="DF6" s="21">
        <f t="shared" si="11"/>
        <v>84.34</v>
      </c>
      <c r="DG6" s="21">
        <f t="shared" si="11"/>
        <v>84.73</v>
      </c>
      <c r="DH6" s="20" t="str">
        <f>IF(DH7="","",IF(DH7="-","【-】","【"&amp;SUBSTITUTE(TEXT(DH7,"#,##0.00"),"-","△")&amp;"】"))</f>
        <v>【86.21】</v>
      </c>
      <c r="DI6" s="21">
        <f>IF(DI7="",NA(),DI7)</f>
        <v>5.88</v>
      </c>
      <c r="DJ6" s="21">
        <f t="shared" ref="DJ6:DR6" si="12">IF(DJ7="",NA(),DJ7)</f>
        <v>7.58</v>
      </c>
      <c r="DK6" s="21">
        <f t="shared" si="12"/>
        <v>8.98</v>
      </c>
      <c r="DL6" s="21">
        <f t="shared" si="12"/>
        <v>10.66</v>
      </c>
      <c r="DM6" s="21">
        <f t="shared" si="12"/>
        <v>12.66</v>
      </c>
      <c r="DN6" s="21">
        <f t="shared" si="12"/>
        <v>24.68</v>
      </c>
      <c r="DO6" s="21">
        <f t="shared" si="12"/>
        <v>21.36</v>
      </c>
      <c r="DP6" s="21">
        <f t="shared" si="12"/>
        <v>22.79</v>
      </c>
      <c r="DQ6" s="21">
        <f t="shared" si="12"/>
        <v>24.8</v>
      </c>
      <c r="DR6" s="21">
        <f t="shared" si="12"/>
        <v>26.77</v>
      </c>
      <c r="DS6" s="20" t="str">
        <f>IF(DS7="","",IF(DS7="-","【-】","【"&amp;SUBSTITUTE(TEXT(DS7,"#,##0.00"),"-","△")&amp;"】"))</f>
        <v>【29.62】</v>
      </c>
      <c r="DT6" s="20">
        <f>IF(DT7="",NA(),DT7)</f>
        <v>0</v>
      </c>
      <c r="DU6" s="20">
        <f t="shared" ref="DU6:EC6" si="13">IF(DU7="",NA(),DU7)</f>
        <v>0</v>
      </c>
      <c r="DV6" s="20">
        <f t="shared" si="13"/>
        <v>0</v>
      </c>
      <c r="DW6" s="20">
        <f t="shared" si="13"/>
        <v>0</v>
      </c>
      <c r="DX6" s="20">
        <f t="shared" si="13"/>
        <v>0</v>
      </c>
      <c r="DY6" s="21">
        <f t="shared" si="13"/>
        <v>8.6199999999999992</v>
      </c>
      <c r="DZ6" s="21">
        <f t="shared" si="13"/>
        <v>0.01</v>
      </c>
      <c r="EA6" s="21">
        <f t="shared" si="13"/>
        <v>0.01</v>
      </c>
      <c r="EB6" s="21">
        <f t="shared" si="13"/>
        <v>0.02</v>
      </c>
      <c r="EC6" s="21">
        <f t="shared" si="13"/>
        <v>7.0000000000000007E-2</v>
      </c>
      <c r="ED6" s="20" t="str">
        <f>IF(ED7="","",IF(ED7="-","【-】","【"&amp;SUBSTITUTE(TEXT(ED7,"#,##0.00"),"-","△")&amp;"】"))</f>
        <v>【0.09】</v>
      </c>
      <c r="EE6" s="20">
        <f>IF(EE7="",NA(),EE7)</f>
        <v>0</v>
      </c>
      <c r="EF6" s="20">
        <f t="shared" ref="EF6:EN6" si="14">IF(EF7="",NA(),EF7)</f>
        <v>0</v>
      </c>
      <c r="EG6" s="20">
        <f t="shared" si="14"/>
        <v>0</v>
      </c>
      <c r="EH6" s="20">
        <f t="shared" si="14"/>
        <v>0</v>
      </c>
      <c r="EI6" s="20">
        <f t="shared" si="14"/>
        <v>0</v>
      </c>
      <c r="EJ6" s="21">
        <f t="shared" si="14"/>
        <v>0.36</v>
      </c>
      <c r="EK6" s="21">
        <f t="shared" si="14"/>
        <v>0.39</v>
      </c>
      <c r="EL6" s="21">
        <f t="shared" si="14"/>
        <v>0.1</v>
      </c>
      <c r="EM6" s="21">
        <f t="shared" si="14"/>
        <v>0.08</v>
      </c>
      <c r="EN6" s="21">
        <f t="shared" si="14"/>
        <v>0.06</v>
      </c>
      <c r="EO6" s="20" t="str">
        <f>IF(EO7="","",IF(EO7="-","【-】","【"&amp;SUBSTITUTE(TEXT(EO7,"#,##0.00"),"-","△")&amp;"】"))</f>
        <v>【0.11】</v>
      </c>
    </row>
    <row r="7" spans="1:148" s="22" customFormat="1" x14ac:dyDescent="0.15">
      <c r="A7" s="14"/>
      <c r="B7" s="23">
        <v>2023</v>
      </c>
      <c r="C7" s="23">
        <v>89192</v>
      </c>
      <c r="D7" s="23">
        <v>46</v>
      </c>
      <c r="E7" s="23">
        <v>17</v>
      </c>
      <c r="F7" s="23">
        <v>4</v>
      </c>
      <c r="G7" s="23">
        <v>0</v>
      </c>
      <c r="H7" s="23" t="s">
        <v>96</v>
      </c>
      <c r="I7" s="23" t="s">
        <v>97</v>
      </c>
      <c r="J7" s="23" t="s">
        <v>98</v>
      </c>
      <c r="K7" s="23" t="s">
        <v>99</v>
      </c>
      <c r="L7" s="23" t="s">
        <v>100</v>
      </c>
      <c r="M7" s="23" t="s">
        <v>101</v>
      </c>
      <c r="N7" s="24" t="s">
        <v>102</v>
      </c>
      <c r="O7" s="24">
        <v>46</v>
      </c>
      <c r="P7" s="24">
        <v>3.26</v>
      </c>
      <c r="Q7" s="24" t="s">
        <v>102</v>
      </c>
      <c r="R7" s="24">
        <v>2530</v>
      </c>
      <c r="S7" s="24" t="s">
        <v>102</v>
      </c>
      <c r="T7" s="24" t="s">
        <v>102</v>
      </c>
      <c r="U7" s="24" t="s">
        <v>102</v>
      </c>
      <c r="V7" s="24">
        <v>5197</v>
      </c>
      <c r="W7" s="24">
        <v>1.8</v>
      </c>
      <c r="X7" s="24">
        <v>2887.22</v>
      </c>
      <c r="Y7" s="24">
        <v>100</v>
      </c>
      <c r="Z7" s="24">
        <v>100</v>
      </c>
      <c r="AA7" s="24">
        <v>100.01</v>
      </c>
      <c r="AB7" s="24">
        <v>100</v>
      </c>
      <c r="AC7" s="24">
        <v>100</v>
      </c>
      <c r="AD7" s="24">
        <v>102.73</v>
      </c>
      <c r="AE7" s="24">
        <v>105.78</v>
      </c>
      <c r="AF7" s="24">
        <v>106.09</v>
      </c>
      <c r="AG7" s="24">
        <v>106.44</v>
      </c>
      <c r="AH7" s="24">
        <v>107.11</v>
      </c>
      <c r="AI7" s="24">
        <v>105.09</v>
      </c>
      <c r="AJ7" s="24">
        <v>0</v>
      </c>
      <c r="AK7" s="24">
        <v>0</v>
      </c>
      <c r="AL7" s="24">
        <v>0</v>
      </c>
      <c r="AM7" s="24">
        <v>0</v>
      </c>
      <c r="AN7" s="24">
        <v>0</v>
      </c>
      <c r="AO7" s="24">
        <v>94.97</v>
      </c>
      <c r="AP7" s="24">
        <v>63.96</v>
      </c>
      <c r="AQ7" s="24">
        <v>69.42</v>
      </c>
      <c r="AR7" s="24">
        <v>72.86</v>
      </c>
      <c r="AS7" s="24">
        <v>69.540000000000006</v>
      </c>
      <c r="AT7" s="24">
        <v>65.73</v>
      </c>
      <c r="AU7" s="24">
        <v>84.97</v>
      </c>
      <c r="AV7" s="24">
        <v>67.989999999999995</v>
      </c>
      <c r="AW7" s="24">
        <v>49.19</v>
      </c>
      <c r="AX7" s="24">
        <v>29.45</v>
      </c>
      <c r="AY7" s="24">
        <v>29.52</v>
      </c>
      <c r="AZ7" s="24">
        <v>47.72</v>
      </c>
      <c r="BA7" s="24">
        <v>44.24</v>
      </c>
      <c r="BB7" s="24">
        <v>43.07</v>
      </c>
      <c r="BC7" s="24">
        <v>45.42</v>
      </c>
      <c r="BD7" s="24">
        <v>50.63</v>
      </c>
      <c r="BE7" s="24">
        <v>48.91</v>
      </c>
      <c r="BF7" s="24">
        <v>1704.26</v>
      </c>
      <c r="BG7" s="24">
        <v>1693.88</v>
      </c>
      <c r="BH7" s="24">
        <v>1593.43</v>
      </c>
      <c r="BI7" s="24">
        <v>1833.85</v>
      </c>
      <c r="BJ7" s="24">
        <v>1095.6500000000001</v>
      </c>
      <c r="BK7" s="24">
        <v>1206.79</v>
      </c>
      <c r="BL7" s="24">
        <v>1258.43</v>
      </c>
      <c r="BM7" s="24">
        <v>1163.75</v>
      </c>
      <c r="BN7" s="24">
        <v>1195.47</v>
      </c>
      <c r="BO7" s="24">
        <v>1168.69</v>
      </c>
      <c r="BP7" s="24">
        <v>1156.82</v>
      </c>
      <c r="BQ7" s="24">
        <v>84.16</v>
      </c>
      <c r="BR7" s="24">
        <v>83.57</v>
      </c>
      <c r="BS7" s="24">
        <v>83.54</v>
      </c>
      <c r="BT7" s="24">
        <v>83.92</v>
      </c>
      <c r="BU7" s="24">
        <v>85.22</v>
      </c>
      <c r="BV7" s="24">
        <v>71.84</v>
      </c>
      <c r="BW7" s="24">
        <v>73.36</v>
      </c>
      <c r="BX7" s="24">
        <v>72.599999999999994</v>
      </c>
      <c r="BY7" s="24">
        <v>69.430000000000007</v>
      </c>
      <c r="BZ7" s="24">
        <v>70.709999999999994</v>
      </c>
      <c r="CA7" s="24">
        <v>75.33</v>
      </c>
      <c r="CB7" s="24">
        <v>150</v>
      </c>
      <c r="CC7" s="24">
        <v>150</v>
      </c>
      <c r="CD7" s="24">
        <v>150</v>
      </c>
      <c r="CE7" s="24">
        <v>150</v>
      </c>
      <c r="CF7" s="24">
        <v>150</v>
      </c>
      <c r="CG7" s="24">
        <v>228.47</v>
      </c>
      <c r="CH7" s="24">
        <v>224.88</v>
      </c>
      <c r="CI7" s="24">
        <v>228.64</v>
      </c>
      <c r="CJ7" s="24">
        <v>239.46</v>
      </c>
      <c r="CK7" s="24">
        <v>233.15</v>
      </c>
      <c r="CL7" s="24">
        <v>215.73</v>
      </c>
      <c r="CM7" s="24" t="s">
        <v>102</v>
      </c>
      <c r="CN7" s="24" t="s">
        <v>102</v>
      </c>
      <c r="CO7" s="24" t="s">
        <v>102</v>
      </c>
      <c r="CP7" s="24" t="s">
        <v>102</v>
      </c>
      <c r="CQ7" s="24" t="s">
        <v>102</v>
      </c>
      <c r="CR7" s="24">
        <v>42.47</v>
      </c>
      <c r="CS7" s="24">
        <v>42.4</v>
      </c>
      <c r="CT7" s="24">
        <v>42.28</v>
      </c>
      <c r="CU7" s="24">
        <v>41.06</v>
      </c>
      <c r="CV7" s="24">
        <v>42.09</v>
      </c>
      <c r="CW7" s="24">
        <v>43.28</v>
      </c>
      <c r="CX7" s="24">
        <v>77.73</v>
      </c>
      <c r="CY7" s="24">
        <v>77.989999999999995</v>
      </c>
      <c r="CZ7" s="24">
        <v>79.62</v>
      </c>
      <c r="DA7" s="24">
        <v>77.87</v>
      </c>
      <c r="DB7" s="24">
        <v>79.47</v>
      </c>
      <c r="DC7" s="24">
        <v>83.75</v>
      </c>
      <c r="DD7" s="24">
        <v>84.19</v>
      </c>
      <c r="DE7" s="24">
        <v>84.34</v>
      </c>
      <c r="DF7" s="24">
        <v>84.34</v>
      </c>
      <c r="DG7" s="24">
        <v>84.73</v>
      </c>
      <c r="DH7" s="24">
        <v>86.21</v>
      </c>
      <c r="DI7" s="24">
        <v>5.88</v>
      </c>
      <c r="DJ7" s="24">
        <v>7.58</v>
      </c>
      <c r="DK7" s="24">
        <v>8.98</v>
      </c>
      <c r="DL7" s="24">
        <v>10.66</v>
      </c>
      <c r="DM7" s="24">
        <v>12.66</v>
      </c>
      <c r="DN7" s="24">
        <v>24.68</v>
      </c>
      <c r="DO7" s="24">
        <v>21.36</v>
      </c>
      <c r="DP7" s="24">
        <v>22.79</v>
      </c>
      <c r="DQ7" s="24">
        <v>24.8</v>
      </c>
      <c r="DR7" s="24">
        <v>26.77</v>
      </c>
      <c r="DS7" s="24">
        <v>29.62</v>
      </c>
      <c r="DT7" s="24">
        <v>0</v>
      </c>
      <c r="DU7" s="24">
        <v>0</v>
      </c>
      <c r="DV7" s="24">
        <v>0</v>
      </c>
      <c r="DW7" s="24">
        <v>0</v>
      </c>
      <c r="DX7" s="24">
        <v>0</v>
      </c>
      <c r="DY7" s="24">
        <v>8.6199999999999992</v>
      </c>
      <c r="DZ7" s="24">
        <v>0.01</v>
      </c>
      <c r="EA7" s="24">
        <v>0.01</v>
      </c>
      <c r="EB7" s="24">
        <v>0.02</v>
      </c>
      <c r="EC7" s="24">
        <v>7.0000000000000007E-2</v>
      </c>
      <c r="ED7" s="24">
        <v>0.09</v>
      </c>
      <c r="EE7" s="24">
        <v>0</v>
      </c>
      <c r="EF7" s="24">
        <v>0</v>
      </c>
      <c r="EG7" s="24">
        <v>0</v>
      </c>
      <c r="EH7" s="24">
        <v>0</v>
      </c>
      <c r="EI7" s="24">
        <v>0</v>
      </c>
      <c r="EJ7" s="24">
        <v>0.36</v>
      </c>
      <c r="EK7" s="24">
        <v>0.39</v>
      </c>
      <c r="EL7" s="24">
        <v>0.1</v>
      </c>
      <c r="EM7" s="24">
        <v>0.08</v>
      </c>
      <c r="EN7" s="24">
        <v>0.06</v>
      </c>
      <c r="EO7" s="24">
        <v>0.11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dcterms:created xsi:type="dcterms:W3CDTF">2024-12-19T01:22:45Z</dcterms:created>
  <dcterms:modified xsi:type="dcterms:W3CDTF">2025-02-20T08:18:32Z</dcterms:modified>
  <cp:category/>
</cp:coreProperties>
</file>