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5_公営企業関係\15_経営比較分析表\01_～2.3公営企業に係る経営比較分析表（令和６年度決算）の分析・公表について\08_県HP掲載(確定公表データ)\★ファイル名変更&amp;事業毎仕分け用\03事業毎に仕分け\法非適\140_駐車場\"/>
    </mc:Choice>
  </mc:AlternateContent>
  <xr:revisionPtr revIDLastSave="0" documentId="8_{C573B239-EFDE-4A45-B073-9B59C72BAAAA}" xr6:coauthVersionLast="47" xr6:coauthVersionMax="47" xr10:uidLastSave="{00000000-0000-0000-0000-000000000000}"/>
  <workbookProtection workbookAlgorithmName="SHA-512" workbookHashValue="PUbtRK7SoAwbvJVzOKbhSAmRKvlzVomp8V9q0DvhRtlZJA5F3A0hABgcJfN+yPJA4RBX3HRhLnF6aFmAb/+Ojg==" workbookSaltValue="v/JD0j7f6SWA+qijAjLLEw==" workbookSpinCount="100000" lockStructure="1"/>
  <bookViews>
    <workbookView xWindow="2037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HP76" i="4" s="1"/>
  <c r="C11" i="5"/>
  <c r="KP76" i="4" s="1"/>
  <c r="DT7" i="5"/>
  <c r="DS7" i="5"/>
  <c r="LH32" i="4" s="1"/>
  <c r="DR7" i="5"/>
  <c r="KO32" i="4" s="1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KP77" i="4" s="1"/>
  <c r="CZ7" i="5"/>
  <c r="CN7" i="5"/>
  <c r="CM7" i="5"/>
  <c r="CV67" i="4" s="1"/>
  <c r="BZ7" i="5"/>
  <c r="MA53" i="4" s="1"/>
  <c r="BY7" i="5"/>
  <c r="BX7" i="5"/>
  <c r="BW7" i="5"/>
  <c r="JV53" i="4" s="1"/>
  <c r="BV7" i="5"/>
  <c r="JC53" i="4" s="1"/>
  <c r="BU7" i="5"/>
  <c r="BT7" i="5"/>
  <c r="BS7" i="5"/>
  <c r="BR7" i="5"/>
  <c r="JV52" i="4" s="1"/>
  <c r="BQ7" i="5"/>
  <c r="BO7" i="5"/>
  <c r="BN7" i="5"/>
  <c r="GQ53" i="4" s="1"/>
  <c r="BM7" i="5"/>
  <c r="FX53" i="4" s="1"/>
  <c r="BL7" i="5"/>
  <c r="BK7" i="5"/>
  <c r="BJ7" i="5"/>
  <c r="BI7" i="5"/>
  <c r="BH7" i="5"/>
  <c r="BG7" i="5"/>
  <c r="BF7" i="5"/>
  <c r="BD7" i="5"/>
  <c r="CS53" i="4" s="1"/>
  <c r="BC7" i="5"/>
  <c r="BB7" i="5"/>
  <c r="BA7" i="5"/>
  <c r="AZ7" i="5"/>
  <c r="U53" i="4" s="1"/>
  <c r="AY7" i="5"/>
  <c r="AX7" i="5"/>
  <c r="AW7" i="5"/>
  <c r="BG52" i="4" s="1"/>
  <c r="AV7" i="5"/>
  <c r="AN52" i="4" s="1"/>
  <c r="AU7" i="5"/>
  <c r="AS7" i="5"/>
  <c r="AR7" i="5"/>
  <c r="GQ32" i="4" s="1"/>
  <c r="AQ7" i="5"/>
  <c r="FX32" i="4" s="1"/>
  <c r="AP7" i="5"/>
  <c r="AO7" i="5"/>
  <c r="AN7" i="5"/>
  <c r="AM7" i="5"/>
  <c r="GQ31" i="4" s="1"/>
  <c r="AL7" i="5"/>
  <c r="AK7" i="5"/>
  <c r="AJ7" i="5"/>
  <c r="AH7" i="5"/>
  <c r="CS32" i="4" s="1"/>
  <c r="AG7" i="5"/>
  <c r="AF7" i="5"/>
  <c r="AE7" i="5"/>
  <c r="AN32" i="4" s="1"/>
  <c r="AD7" i="5"/>
  <c r="U32" i="4" s="1"/>
  <c r="AC7" i="5"/>
  <c r="AB7" i="5"/>
  <c r="AA7" i="5"/>
  <c r="Z7" i="5"/>
  <c r="Y7" i="5"/>
  <c r="X7" i="5"/>
  <c r="W7" i="5"/>
  <c r="JQ10" i="4" s="1"/>
  <c r="V7" i="5"/>
  <c r="HX10" i="4" s="1"/>
  <c r="U7" i="5"/>
  <c r="T7" i="5"/>
  <c r="S7" i="5"/>
  <c r="HX8" i="4" s="1"/>
  <c r="R7" i="5"/>
  <c r="Q7" i="5"/>
  <c r="P7" i="5"/>
  <c r="O7" i="5"/>
  <c r="B10" i="4" s="1"/>
  <c r="N7" i="5"/>
  <c r="FJ8" i="4" s="1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A77" i="4"/>
  <c r="IT77" i="4"/>
  <c r="IE77" i="4"/>
  <c r="HP77" i="4"/>
  <c r="HA77" i="4"/>
  <c r="GL77" i="4"/>
  <c r="BZ77" i="4"/>
  <c r="BK77" i="4"/>
  <c r="AV77" i="4"/>
  <c r="AG77" i="4"/>
  <c r="R77" i="4"/>
  <c r="LE76" i="4"/>
  <c r="CV76" i="4"/>
  <c r="AV76" i="4"/>
  <c r="AG76" i="4"/>
  <c r="LH53" i="4"/>
  <c r="KO53" i="4"/>
  <c r="HJ53" i="4"/>
  <c r="FE53" i="4"/>
  <c r="EL53" i="4"/>
  <c r="BZ53" i="4"/>
  <c r="BG53" i="4"/>
  <c r="AN53" i="4"/>
  <c r="MA52" i="4"/>
  <c r="LH52" i="4"/>
  <c r="KO52" i="4"/>
  <c r="JC52" i="4"/>
  <c r="HJ52" i="4"/>
  <c r="GQ52" i="4"/>
  <c r="FX52" i="4"/>
  <c r="FE52" i="4"/>
  <c r="EL52" i="4"/>
  <c r="CS52" i="4"/>
  <c r="BZ52" i="4"/>
  <c r="U52" i="4"/>
  <c r="KO51" i="4"/>
  <c r="JV51" i="4"/>
  <c r="FX51" i="4"/>
  <c r="MA32" i="4"/>
  <c r="JV32" i="4"/>
  <c r="JC32" i="4"/>
  <c r="HJ32" i="4"/>
  <c r="FE32" i="4"/>
  <c r="EL32" i="4"/>
  <c r="BZ32" i="4"/>
  <c r="BG32" i="4"/>
  <c r="MA31" i="4"/>
  <c r="LH31" i="4"/>
  <c r="KO31" i="4"/>
  <c r="JV31" i="4"/>
  <c r="JC31" i="4"/>
  <c r="HJ31" i="4"/>
  <c r="FX31" i="4"/>
  <c r="FE31" i="4"/>
  <c r="EL31" i="4"/>
  <c r="CS31" i="4"/>
  <c r="BZ31" i="4"/>
  <c r="BG31" i="4"/>
  <c r="AN31" i="4"/>
  <c r="U31" i="4"/>
  <c r="KO30" i="4"/>
  <c r="LJ10" i="4"/>
  <c r="DU10" i="4"/>
  <c r="CF10" i="4"/>
  <c r="LJ8" i="4"/>
  <c r="JQ8" i="4"/>
  <c r="DU8" i="4"/>
  <c r="CF8" i="4"/>
  <c r="BZ76" i="4" l="1"/>
  <c r="MA51" i="4"/>
  <c r="IT76" i="4"/>
  <c r="CS51" i="4"/>
  <c r="HJ30" i="4"/>
  <c r="CS30" i="4"/>
  <c r="MI76" i="4"/>
  <c r="HJ51" i="4"/>
  <c r="MA30" i="4"/>
  <c r="BG30" i="4"/>
  <c r="FE30" i="4"/>
  <c r="AN51" i="4"/>
  <c r="HA76" i="4"/>
  <c r="E11" i="5"/>
  <c r="AN30" i="4"/>
  <c r="FX30" i="4"/>
  <c r="JV30" i="4"/>
  <c r="BG51" i="4"/>
  <c r="FE51" i="4"/>
  <c r="B11" i="5"/>
  <c r="R76" i="4" l="1"/>
  <c r="JC51" i="4"/>
  <c r="U51" i="4"/>
  <c r="U30" i="4"/>
  <c r="KA76" i="4"/>
  <c r="EL51" i="4"/>
  <c r="JC30" i="4"/>
  <c r="GL76" i="4"/>
  <c r="EL30" i="4"/>
  <c r="BZ30" i="4"/>
  <c r="GQ51" i="4"/>
  <c r="BZ51" i="4"/>
  <c r="GQ30" i="4"/>
  <c r="BK76" i="4"/>
  <c r="LH51" i="4"/>
  <c r="LT76" i="4"/>
  <c r="LH30" i="4"/>
  <c r="IE76" i="4"/>
</calcChain>
</file>

<file path=xl/sharedStrings.xml><?xml version="1.0" encoding="utf-8"?>
<sst xmlns="http://schemas.openxmlformats.org/spreadsheetml/2006/main" count="278" uniqueCount="122">
  <si>
    <t>経営比較分析表（令和6年度決算）</t>
    <rPh sb="8" eb="10">
      <t>レイワ</t>
    </rPh>
    <rPh sb="12" eb="13">
      <t>ド</t>
    </rPh>
    <rPh sb="13" eb="15">
      <t>ケッサン</t>
    </rPh>
    <phoneticPr fontId="1"/>
  </si>
  <si>
    <t>業務名</t>
    <rPh sb="2" eb="3">
      <t>メイ</t>
    </rPh>
    <phoneticPr fontId="1"/>
  </si>
  <si>
    <t>④売上高ＧＯＰ比率(％)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</si>
  <si>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</si>
  <si>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</si>
  <si>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</si>
  <si>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管理者の情報</t>
    <rPh sb="0" eb="3">
      <t>カンリシャ</t>
    </rPh>
    <rPh sb="4" eb="6">
      <t>ジョウホウ</t>
    </rPh>
    <phoneticPr fontId="1"/>
  </si>
  <si>
    <t>業種名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</si>
  <si>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</si>
  <si>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2. 資産等の状況</t>
  </si>
  <si>
    <t>当該値</t>
    <rPh sb="0" eb="2">
      <t>トウガイ</t>
    </rPh>
    <rPh sb="2" eb="3">
      <t>チ</t>
    </rPh>
    <phoneticPr fontId="1"/>
  </si>
  <si>
    <t>⑤ＥＢＩＴＤＡ(千円)</t>
  </si>
  <si>
    <t>駐車場使用面積(㎡)</t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</si>
  <si>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</si>
  <si>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</si>
  <si>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</si>
  <si>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</si>
  <si>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</si>
  <si>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</si>
  <si>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</si>
  <si>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当該施設値（当該値）</t>
    <rPh sb="2" eb="4">
      <t>シセツ</t>
    </rPh>
    <phoneticPr fontId="1"/>
  </si>
  <si>
    <t>基本情報</t>
    <rPh sb="0" eb="2">
      <t>キホン</t>
    </rPh>
    <rPh sb="2" eb="4">
      <t>ジョウホウ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</si>
  <si>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</si>
  <si>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</si>
  <si>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Ｎ－４年度</t>
    <rPh sb="3" eb="5">
      <t>ネンド</t>
    </rPh>
    <phoneticPr fontId="1"/>
  </si>
  <si>
    <t>種類</t>
    <rPh sb="0" eb="2">
      <t>シュルイ</t>
    </rPh>
    <phoneticPr fontId="1"/>
  </si>
  <si>
    <t>②他会計補助金比率(％)</t>
  </si>
  <si>
    <t>構造</t>
    <rPh sb="0" eb="2">
      <t>コウゾウ</t>
    </rPh>
    <phoneticPr fontId="1"/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</si>
  <si>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</si>
  <si>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</si>
  <si>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⑧</t>
  </si>
  <si>
    <t>収容台数(台)</t>
  </si>
  <si>
    <t>年度</t>
    <rPh sb="0" eb="2">
      <t>ネンド</t>
    </rPh>
    <phoneticPr fontId="1"/>
  </si>
  <si>
    <t>一時間当たりの基本料金(円)</t>
  </si>
  <si>
    <t>⑧設備投資見込額(千円)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</si>
  <si>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</si>
  <si>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－</t>
  </si>
  <si>
    <t>①</t>
  </si>
  <si>
    <t>⑪</t>
  </si>
  <si>
    <t>類似施設平均値（平均値）</t>
  </si>
  <si>
    <t>項番</t>
    <rPh sb="0" eb="2">
      <t>コウバン</t>
    </rPh>
    <phoneticPr fontId="1"/>
  </si>
  <si>
    <t>【】</t>
  </si>
  <si>
    <t>立地</t>
    <rPh sb="0" eb="2">
      <t>リッチ</t>
    </rPh>
    <phoneticPr fontId="13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</si>
  <si>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</si>
  <si>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</si>
  <si>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</si>
  <si>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⑦敷地の地価(千円)</t>
  </si>
  <si>
    <t>-</t>
  </si>
  <si>
    <t>1.収益等の状況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</si>
  <si>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</si>
  <si>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③駐車台数一台当たりの他会計補助金額(円)</t>
  </si>
  <si>
    <t>3.利用の状況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</si>
  <si>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</si>
  <si>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2. 資産等の状況について</t>
  </si>
  <si>
    <t>施設CD</t>
    <rPh sb="0" eb="2">
      <t>シセツ</t>
    </rPh>
    <phoneticPr fontId="1"/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</si>
  <si>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</si>
  <si>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</si>
  <si>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</si>
  <si>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全体総括</t>
    <rPh sb="0" eb="2">
      <t>ゼンタイ</t>
    </rPh>
    <rPh sb="2" eb="4">
      <t>ソウカツ</t>
    </rPh>
    <phoneticPr fontId="1"/>
  </si>
  <si>
    <t>⑥</t>
  </si>
  <si>
    <t>全国平均</t>
    <rPh sb="0" eb="2">
      <t>ゼンコク</t>
    </rPh>
    <rPh sb="2" eb="4">
      <t>ヘイキン</t>
    </rPh>
    <phoneticPr fontId="1"/>
  </si>
  <si>
    <t>⑦</t>
  </si>
  <si>
    <t>②</t>
  </si>
  <si>
    <t>⑨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</si>
  <si>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</si>
  <si>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</si>
  <si>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</si>
  <si>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</si>
  <si>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団体CD</t>
    <rPh sb="0" eb="2">
      <t>ダンタイ</t>
    </rPh>
    <phoneticPr fontId="1"/>
  </si>
  <si>
    <t>類似施設平均(N-3)</t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</si>
  <si>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</si>
  <si>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</si>
  <si>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</si>
  <si>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</si>
  <si>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</si>
  <si>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</si>
  <si>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</si>
  <si>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</si>
  <si>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団体名</t>
    <rPh sb="0" eb="3">
      <t>ダンタイメイ</t>
    </rPh>
    <phoneticPr fontId="1"/>
  </si>
  <si>
    <t>表参照用</t>
    <rPh sb="0" eb="1">
      <t>ヒョウ</t>
    </rPh>
    <rPh sb="1" eb="4">
      <t>サンショウヨウ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</si>
  <si>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</si>
  <si>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</si>
  <si>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</si>
  <si>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</si>
  <si>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</si>
  <si>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</si>
  <si>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</si>
  <si>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3"/>
  </si>
  <si>
    <t>駐車場使用面積</t>
    <rPh sb="0" eb="3">
      <t>チュウシャジョウ</t>
    </rPh>
    <rPh sb="3" eb="5">
      <t>シヨウ</t>
    </rPh>
    <rPh sb="5" eb="7">
      <t>メンセキ</t>
    </rPh>
    <phoneticPr fontId="13"/>
  </si>
  <si>
    <t>収容台数（台）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</si>
  <si>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</si>
  <si>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</si>
  <si>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</si>
  <si>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</si>
  <si>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</si>
  <si>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</si>
  <si>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</si>
  <si>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</si>
  <si>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</si>
  <si>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</si>
  <si>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</si>
  <si>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1"/>
  </si>
  <si>
    <t xml:space="preserve"> </t>
  </si>
  <si>
    <t>茨城県　土浦市</t>
  </si>
  <si>
    <t>内西駐車場</t>
  </si>
  <si>
    <t>法非適用</t>
  </si>
  <si>
    <t>駐車場整備事業</t>
  </si>
  <si>
    <t>Ａ３Ｂ１</t>
  </si>
  <si>
    <t>該当数値なし</t>
  </si>
  <si>
    <t>　月極駐車場であるため、稼働率は100％が最大となることから、類似施設平均値と比べ数値が低くなっている。令和6年度は前年度と比べて稼働率が減少したため、新規利用者を確保する取組を継続していく必要がある。</t>
    <rPh sb="52" eb="54">
      <t>レイワ</t>
    </rPh>
    <rPh sb="55" eb="57">
      <t>ネンド</t>
    </rPh>
    <rPh sb="58" eb="61">
      <t>ゼンネンド</t>
    </rPh>
    <rPh sb="62" eb="63">
      <t>クラ</t>
    </rPh>
    <rPh sb="69" eb="71">
      <t>ゲンショウ</t>
    </rPh>
    <rPh sb="89" eb="91">
      <t>ケイゾク</t>
    </rPh>
    <phoneticPr fontId="1"/>
  </si>
  <si>
    <t>その他駐車場</t>
  </si>
  <si>
    <t>広場式</t>
  </si>
  <si>
    <t>商業施設</t>
  </si>
  <si>
    <t>有</t>
  </si>
  <si>
    <t>無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</si>
  <si>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</si>
  <si>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</si>
  <si>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</si>
  <si>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</si>
  <si>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企業債残高がなく、設備投資の予定も少額であることから、これからも安定的な経営が見込まれる。</t>
    <rPh sb="18" eb="20">
      <t>ショウガク</t>
    </rPh>
    <phoneticPr fontId="1"/>
  </si>
  <si>
    <t>　設備修繕の実施により、収益的収支比率、売上高GOP比率、EBITDAのいずれの数値も令和5年度から減少した。しかしながら、収益的収支比率については、引き続き100％を超えており、安定的な経営が行われているといえる。
　また、他会計補助金比率が0％であるため、独立採算性がとれた運営ができているといえる。</t>
    <rPh sb="40" eb="43">
      <t>スウ</t>
    </rPh>
    <rPh sb="75" eb="76">
      <t>ヒ</t>
    </rPh>
    <rPh sb="77" eb="78">
      <t>ツヅ</t>
    </rPh>
    <phoneticPr fontId="1"/>
  </si>
  <si>
    <t>　令和6年度は設備修繕を実施したことにより、収益等の状況における各種指標が大きく変動したものの、収益的収支比率は100％を超えており、安定的な経営が行われているといえる。
　今後は、稼働率の向上のため、新規利用者を確保する取組が必要である。</t>
    <rPh sb="1" eb="3">
      <t>レイワ</t>
    </rPh>
    <rPh sb="4" eb="7">
      <t>ネン</t>
    </rPh>
    <rPh sb="22" eb="25">
      <t>シュウエキトウ</t>
    </rPh>
    <rPh sb="26" eb="28">
      <t>ジョウキョウ</t>
    </rPh>
    <rPh sb="32" eb="34">
      <t>カク</t>
    </rPh>
    <rPh sb="34" eb="36">
      <t>シヒョウ</t>
    </rPh>
    <rPh sb="37" eb="38">
      <t>オオ</t>
    </rPh>
    <rPh sb="40" eb="42">
      <t>ヘンドウ</t>
    </rPh>
    <rPh sb="48" eb="55">
      <t>シュウエキテキ</t>
    </rPh>
    <rPh sb="61" eb="62">
      <t>コ</t>
    </rPh>
    <rPh sb="87" eb="89">
      <t>コンゴ</t>
    </rPh>
    <rPh sb="95" eb="97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</si>
</sst>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4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14" xfId="0" applyFill="1" applyBorder="1" applyAlignment="1">
      <alignment vertical="center" shrinkToFit="1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>
      <alignment vertical="center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2" fillId="0" borderId="15" xfId="0" applyFont="1" applyBorder="1" applyAlignment="1" applyProtection="1">
      <alignment horizontal="left" vertical="top" shrinkToFit="1"/>
      <protection hidden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412224550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1821</c:v>
                </c:pt>
                <c:pt idx="1">
                  <c:v>3884.8</c:v>
                </c:pt>
                <c:pt idx="2">
                  <c:v>7040</c:v>
                </c:pt>
                <c:pt idx="3">
                  <c:v>7786.6</c:v>
                </c:pt>
                <c:pt idx="4">
                  <c:v>145.1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7-420D-9B8A-ABD0148F4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7-420D-9B8A-ABD0148F4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241469816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3-4C3F-A07C-E563A7B5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3-4C3F-A07C-E563A7B5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71082291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3A0-4A3F-A8F7-A2C49FF1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0-4A3F-A8F7-A2C49FF1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5337628250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DF-40EF-84C3-2C8AA7579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F-40EF-84C3-2C8AA7579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644819577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BB4-B835-270309928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7-4BB4-B835-270309928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6277686512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8-498B-B0B8-F9DC3415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8-498B-B0B8-F9DC3415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6690647481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82.4</c:v>
                </c:pt>
                <c:pt idx="1">
                  <c:v>82.4</c:v>
                </c:pt>
                <c:pt idx="2">
                  <c:v>76.5</c:v>
                </c:pt>
                <c:pt idx="3">
                  <c:v>88.2</c:v>
                </c:pt>
                <c:pt idx="4">
                  <c:v>70.599999999999994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D-4F3A-8D9E-FD428FFD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D-4F3A-8D9E-FD428FFD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5207046960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94.5</c:v>
                </c:pt>
                <c:pt idx="1">
                  <c:v>97.3</c:v>
                </c:pt>
                <c:pt idx="2">
                  <c:v>98.6</c:v>
                </c:pt>
                <c:pt idx="3">
                  <c:v>98.7</c:v>
                </c:pt>
                <c:pt idx="4">
                  <c:v>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7-4EBA-807E-77E5576C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7-4EBA-807E-77E5576C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4874336751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1067</c:v>
                </c:pt>
                <c:pt idx="1">
                  <c:v>1096</c:v>
                </c:pt>
                <c:pt idx="2">
                  <c:v>1041</c:v>
                </c:pt>
                <c:pt idx="3">
                  <c:v>1153</c:v>
                </c:pt>
                <c:pt idx="4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0-4DAF-AE69-6D5F0A023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0-4DAF-AE69-6D5F0A023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16</xdr:row>
      <xdr:rowOff>11430</xdr:rowOff>
    </xdr:from>
    <xdr:to>
      <xdr:col>118</xdr:col>
      <xdr:colOff>22225</xdr:colOff>
      <xdr:row>32</xdr:row>
      <xdr:rowOff>156845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5080</xdr:colOff>
      <xdr:row>62</xdr:row>
      <xdr:rowOff>11430</xdr:rowOff>
    </xdr:from>
    <xdr:to>
      <xdr:col>363</xdr:col>
      <xdr:colOff>6350</xdr:colOff>
      <xdr:row>78</xdr:row>
      <xdr:rowOff>156845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3175</xdr:colOff>
      <xdr:row>62</xdr:row>
      <xdr:rowOff>11430</xdr:rowOff>
    </xdr:from>
    <xdr:to>
      <xdr:col>271</xdr:col>
      <xdr:colOff>4445</xdr:colOff>
      <xdr:row>78</xdr:row>
      <xdr:rowOff>156845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45085</xdr:colOff>
      <xdr:row>62</xdr:row>
      <xdr:rowOff>11430</xdr:rowOff>
    </xdr:from>
    <xdr:to>
      <xdr:col>95</xdr:col>
      <xdr:colOff>1270</xdr:colOff>
      <xdr:row>78</xdr:row>
      <xdr:rowOff>156845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5715</xdr:colOff>
      <xdr:row>16</xdr:row>
      <xdr:rowOff>0</xdr:rowOff>
    </xdr:from>
    <xdr:to>
      <xdr:col>239</xdr:col>
      <xdr:colOff>16510</xdr:colOff>
      <xdr:row>32</xdr:row>
      <xdr:rowOff>145415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11430</xdr:colOff>
      <xdr:row>37</xdr:row>
      <xdr:rowOff>0</xdr:rowOff>
    </xdr:from>
    <xdr:to>
      <xdr:col>118</xdr:col>
      <xdr:colOff>22225</xdr:colOff>
      <xdr:row>53</xdr:row>
      <xdr:rowOff>145415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11430</xdr:colOff>
      <xdr:row>32</xdr:row>
      <xdr:rowOff>145415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5715</xdr:colOff>
      <xdr:row>37</xdr:row>
      <xdr:rowOff>0</xdr:rowOff>
    </xdr:from>
    <xdr:to>
      <xdr:col>239</xdr:col>
      <xdr:colOff>16510</xdr:colOff>
      <xdr:row>53</xdr:row>
      <xdr:rowOff>145415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11430</xdr:colOff>
      <xdr:row>53</xdr:row>
      <xdr:rowOff>145415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154940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4825" y="10906125"/>
          <a:ext cx="419100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43815</xdr:colOff>
      <xdr:row>63</xdr:row>
      <xdr:rowOff>57150</xdr:rowOff>
    </xdr:from>
    <xdr:to>
      <xdr:col>270</xdr:col>
      <xdr:colOff>43815</xdr:colOff>
      <xdr:row>78</xdr:row>
      <xdr:rowOff>154940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83015" y="10906125"/>
          <a:ext cx="421005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【1,604.7】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404123" y="200036"/>
          <a:ext cx="78814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419591" y="200036"/>
          <a:ext cx="79172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406185" y="188482"/>
          <a:ext cx="78862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H55" zoomScaleSheetLayoutView="70" workbookViewId="0">
      <selection activeCell="ND66" sqref="ND66:NR82"/>
    </sheetView>
  </sheetViews>
  <sheetFormatPr defaultColWidth="2.625" defaultRowHeight="13.5" x14ac:dyDescent="0.15"/>
  <cols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10"/>
      <c r="JS2" s="110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10"/>
      <c r="KI2" s="110"/>
      <c r="KJ2" s="110"/>
      <c r="KK2" s="110"/>
      <c r="KL2" s="110"/>
      <c r="KM2" s="110"/>
      <c r="KN2" s="110"/>
      <c r="KO2" s="110"/>
      <c r="KP2" s="110"/>
      <c r="KQ2" s="110"/>
      <c r="KR2" s="110"/>
      <c r="KS2" s="110"/>
      <c r="KT2" s="110"/>
      <c r="KU2" s="110"/>
      <c r="KV2" s="110"/>
      <c r="KW2" s="110"/>
      <c r="KX2" s="110"/>
      <c r="KY2" s="110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10"/>
      <c r="LO2" s="110"/>
      <c r="LP2" s="110"/>
      <c r="LQ2" s="110"/>
      <c r="LR2" s="110"/>
      <c r="LS2" s="110"/>
      <c r="LT2" s="110"/>
      <c r="LU2" s="110"/>
      <c r="LV2" s="110"/>
      <c r="LW2" s="110"/>
      <c r="LX2" s="110"/>
      <c r="LY2" s="110"/>
      <c r="LZ2" s="110"/>
      <c r="MA2" s="110"/>
      <c r="MB2" s="110"/>
      <c r="MC2" s="110"/>
      <c r="MD2" s="110"/>
      <c r="ME2" s="110"/>
      <c r="MF2" s="110"/>
      <c r="MG2" s="110"/>
      <c r="MH2" s="110"/>
      <c r="MI2" s="110"/>
      <c r="MJ2" s="110"/>
      <c r="MK2" s="110"/>
      <c r="ML2" s="110"/>
      <c r="MM2" s="110"/>
      <c r="MN2" s="110"/>
      <c r="MO2" s="110"/>
      <c r="MP2" s="110"/>
      <c r="MQ2" s="110"/>
      <c r="MR2" s="110"/>
      <c r="MS2" s="110"/>
      <c r="MT2" s="110"/>
      <c r="MU2" s="110"/>
      <c r="MV2" s="110"/>
      <c r="MW2" s="110"/>
      <c r="MX2" s="110"/>
      <c r="MY2" s="110"/>
      <c r="MZ2" s="110"/>
      <c r="NA2" s="110"/>
      <c r="NB2" s="110"/>
      <c r="NC2" s="110"/>
      <c r="ND2" s="110"/>
      <c r="NE2" s="110"/>
      <c r="NF2" s="110"/>
      <c r="NG2" s="110"/>
      <c r="NH2" s="110"/>
      <c r="NI2" s="110"/>
      <c r="NJ2" s="110"/>
      <c r="NK2" s="110"/>
      <c r="NL2" s="110"/>
      <c r="NM2" s="110"/>
      <c r="NN2" s="110"/>
      <c r="NO2" s="110"/>
      <c r="NP2" s="110"/>
      <c r="NQ2" s="110"/>
      <c r="NR2" s="110"/>
    </row>
    <row r="3" spans="1:382" ht="9.75" customHeight="1" x14ac:dyDescent="0.15">
      <c r="A3" s="2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</row>
    <row r="4" spans="1:382" ht="9.75" customHeight="1" x14ac:dyDescent="0.15">
      <c r="A4" s="2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</row>
    <row r="5" spans="1:382" ht="9.75" customHeight="1" x14ac:dyDescent="0.15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 x14ac:dyDescent="0.15">
      <c r="A6" s="2"/>
      <c r="B6" s="62" t="str">
        <f>データ!H6&amp;"　"&amp;データ!I6</f>
        <v>茨城県土浦市　内西駐車場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 x14ac:dyDescent="0.15">
      <c r="A7" s="2"/>
      <c r="B7" s="63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7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5"/>
      <c r="CF7" s="63" t="s">
        <v>13</v>
      </c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5"/>
      <c r="DU7" s="66" t="s">
        <v>15</v>
      </c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7" t="s">
        <v>6</v>
      </c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67" t="s">
        <v>14</v>
      </c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 t="s">
        <v>16</v>
      </c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 t="s">
        <v>12</v>
      </c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5"/>
      <c r="ND7" s="68" t="s">
        <v>17</v>
      </c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70"/>
    </row>
    <row r="8" spans="1:382" ht="18.75" customHeight="1" x14ac:dyDescent="0.15">
      <c r="A8" s="2"/>
      <c r="B8" s="71" t="str">
        <f>データ!J7</f>
        <v>法非適用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1" t="str">
        <f>データ!K7</f>
        <v>駐車場整備事業</v>
      </c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3"/>
      <c r="CF8" s="71" t="str">
        <f>データ!L7</f>
        <v>-</v>
      </c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3"/>
      <c r="DU8" s="74" t="str">
        <f>データ!M7</f>
        <v>Ａ３Ｂ１</v>
      </c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 t="str">
        <f>データ!N7</f>
        <v>非設置</v>
      </c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4" t="str">
        <f>データ!S7</f>
        <v>商業施設</v>
      </c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 t="str">
        <f>データ!T7</f>
        <v>有</v>
      </c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5">
        <f>データ!U7</f>
        <v>303</v>
      </c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5"/>
      <c r="ND8" s="76" t="s">
        <v>19</v>
      </c>
      <c r="NE8" s="77"/>
      <c r="NF8" s="78" t="s">
        <v>20</v>
      </c>
      <c r="NG8" s="78"/>
      <c r="NH8" s="78"/>
      <c r="NI8" s="78"/>
      <c r="NJ8" s="78"/>
      <c r="NK8" s="78"/>
      <c r="NL8" s="78"/>
      <c r="NM8" s="78"/>
      <c r="NN8" s="78"/>
      <c r="NO8" s="78"/>
      <c r="NP8" s="78"/>
      <c r="NQ8" s="79"/>
    </row>
    <row r="9" spans="1:382" ht="18.75" customHeight="1" x14ac:dyDescent="0.15">
      <c r="A9" s="2"/>
      <c r="B9" s="63" t="s">
        <v>23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5"/>
      <c r="AQ9" s="63" t="s">
        <v>25</v>
      </c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5"/>
      <c r="CF9" s="63" t="s">
        <v>27</v>
      </c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5"/>
      <c r="DU9" s="67" t="s">
        <v>29</v>
      </c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67" t="s">
        <v>31</v>
      </c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 t="s">
        <v>33</v>
      </c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 t="s">
        <v>35</v>
      </c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5"/>
      <c r="ND9" s="80" t="s">
        <v>36</v>
      </c>
      <c r="NE9" s="81"/>
      <c r="NF9" s="82" t="s">
        <v>39</v>
      </c>
      <c r="NG9" s="82"/>
      <c r="NH9" s="82"/>
      <c r="NI9" s="82"/>
      <c r="NJ9" s="82"/>
      <c r="NK9" s="82"/>
      <c r="NL9" s="82"/>
      <c r="NM9" s="82"/>
      <c r="NN9" s="82"/>
      <c r="NO9" s="82"/>
      <c r="NP9" s="82"/>
      <c r="NQ9" s="83"/>
    </row>
    <row r="10" spans="1:382" ht="18.75" customHeight="1" x14ac:dyDescent="0.15">
      <c r="A10" s="2"/>
      <c r="B10" s="84" t="str">
        <f>データ!O7</f>
        <v>該当数値なし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6"/>
      <c r="AQ10" s="87" t="s">
        <v>110</v>
      </c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9"/>
      <c r="CF10" s="71" t="str">
        <f>データ!Q7</f>
        <v>広場式</v>
      </c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3"/>
      <c r="DU10" s="75">
        <f>データ!R7</f>
        <v>53</v>
      </c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75">
        <f>データ!V7</f>
        <v>17</v>
      </c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>
        <f>データ!W7</f>
        <v>0</v>
      </c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4" t="str">
        <f>データ!X7</f>
        <v>無</v>
      </c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2"/>
      <c r="ND10" s="90" t="s">
        <v>41</v>
      </c>
      <c r="NE10" s="91"/>
      <c r="NF10" s="92" t="s">
        <v>43</v>
      </c>
      <c r="NG10" s="92"/>
      <c r="NH10" s="92"/>
      <c r="NI10" s="92"/>
      <c r="NJ10" s="92"/>
      <c r="NK10" s="92"/>
      <c r="NL10" s="92"/>
      <c r="NM10" s="92"/>
      <c r="NN10" s="92"/>
      <c r="NO10" s="92"/>
      <c r="NP10" s="92"/>
      <c r="NQ10" s="93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11" t="s">
        <v>45</v>
      </c>
      <c r="NE11" s="111"/>
      <c r="NF11" s="111"/>
      <c r="NG11" s="111"/>
      <c r="NH11" s="111"/>
      <c r="NI11" s="111"/>
      <c r="NJ11" s="111"/>
      <c r="NK11" s="111"/>
      <c r="NL11" s="111"/>
      <c r="NM11" s="111"/>
      <c r="NN11" s="111"/>
      <c r="NO11" s="111"/>
      <c r="NP11" s="111"/>
      <c r="NQ11" s="111"/>
      <c r="NR11" s="111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11"/>
      <c r="NE12" s="111"/>
      <c r="NF12" s="111"/>
      <c r="NG12" s="111"/>
      <c r="NH12" s="111"/>
      <c r="NI12" s="111"/>
      <c r="NJ12" s="111"/>
      <c r="NK12" s="111"/>
      <c r="NL12" s="111"/>
      <c r="NM12" s="111"/>
      <c r="NN12" s="111"/>
      <c r="NO12" s="111"/>
      <c r="NP12" s="111"/>
      <c r="NQ12" s="111"/>
      <c r="NR12" s="111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</row>
    <row r="14" spans="1:382" ht="13.5" customHeight="1" x14ac:dyDescent="0.15">
      <c r="A14" s="3"/>
      <c r="B14" s="6"/>
      <c r="C14" s="12"/>
      <c r="D14" s="12"/>
      <c r="E14" s="12"/>
      <c r="F14" s="12"/>
      <c r="G14" s="12"/>
      <c r="H14" s="113" t="s">
        <v>48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2"/>
      <c r="IG14" s="12"/>
      <c r="IH14" s="12"/>
      <c r="II14" s="12"/>
      <c r="IJ14" s="22"/>
      <c r="IK14" s="12"/>
      <c r="IL14" s="12"/>
      <c r="IM14" s="12"/>
      <c r="IN14" s="12"/>
      <c r="IO14" s="12"/>
      <c r="IP14" s="113" t="s">
        <v>51</v>
      </c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2"/>
      <c r="MX14" s="12"/>
      <c r="MY14" s="12"/>
      <c r="MZ14" s="12"/>
      <c r="NA14" s="12"/>
      <c r="NB14" s="22"/>
      <c r="NC14" s="2"/>
      <c r="ND14" s="94" t="s">
        <v>8</v>
      </c>
      <c r="NE14" s="95"/>
      <c r="NF14" s="95"/>
      <c r="NG14" s="95"/>
      <c r="NH14" s="95"/>
      <c r="NI14" s="95"/>
      <c r="NJ14" s="95"/>
      <c r="NK14" s="95"/>
      <c r="NL14" s="95"/>
      <c r="NM14" s="95"/>
      <c r="NN14" s="95"/>
      <c r="NO14" s="95"/>
      <c r="NP14" s="95"/>
      <c r="NQ14" s="95"/>
      <c r="NR14" s="96"/>
    </row>
    <row r="15" spans="1:382" ht="13.5" customHeight="1" x14ac:dyDescent="0.15">
      <c r="A15" s="2"/>
      <c r="B15" s="7"/>
      <c r="C15" s="13"/>
      <c r="D15" s="13"/>
      <c r="E15" s="13"/>
      <c r="F15" s="13"/>
      <c r="G15" s="13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3"/>
      <c r="IG15" s="13"/>
      <c r="IH15" s="13"/>
      <c r="II15" s="13"/>
      <c r="IJ15" s="23"/>
      <c r="IK15" s="13"/>
      <c r="IL15" s="13"/>
      <c r="IM15" s="13"/>
      <c r="IN15" s="13"/>
      <c r="IO15" s="13"/>
      <c r="IP15" s="114"/>
      <c r="IQ15" s="114"/>
      <c r="IR15" s="114"/>
      <c r="IS15" s="114"/>
      <c r="IT15" s="114"/>
      <c r="IU15" s="114"/>
      <c r="IV15" s="114"/>
      <c r="IW15" s="114"/>
      <c r="IX15" s="114"/>
      <c r="IY15" s="114"/>
      <c r="IZ15" s="114"/>
      <c r="JA15" s="114"/>
      <c r="JB15" s="114"/>
      <c r="JC15" s="114"/>
      <c r="JD15" s="114"/>
      <c r="JE15" s="114"/>
      <c r="JF15" s="114"/>
      <c r="JG15" s="114"/>
      <c r="JH15" s="114"/>
      <c r="JI15" s="114"/>
      <c r="JJ15" s="114"/>
      <c r="JK15" s="114"/>
      <c r="JL15" s="114"/>
      <c r="JM15" s="114"/>
      <c r="JN15" s="114"/>
      <c r="JO15" s="114"/>
      <c r="JP15" s="114"/>
      <c r="JQ15" s="114"/>
      <c r="JR15" s="114"/>
      <c r="JS15" s="114"/>
      <c r="JT15" s="114"/>
      <c r="JU15" s="114"/>
      <c r="JV15" s="114"/>
      <c r="JW15" s="114"/>
      <c r="JX15" s="114"/>
      <c r="JY15" s="114"/>
      <c r="JZ15" s="114"/>
      <c r="KA15" s="114"/>
      <c r="KB15" s="114"/>
      <c r="KC15" s="114"/>
      <c r="KD15" s="114"/>
      <c r="KE15" s="114"/>
      <c r="KF15" s="114"/>
      <c r="KG15" s="114"/>
      <c r="KH15" s="114"/>
      <c r="KI15" s="114"/>
      <c r="KJ15" s="114"/>
      <c r="KK15" s="114"/>
      <c r="KL15" s="114"/>
      <c r="KM15" s="114"/>
      <c r="KN15" s="114"/>
      <c r="KO15" s="114"/>
      <c r="KP15" s="114"/>
      <c r="KQ15" s="114"/>
      <c r="KR15" s="114"/>
      <c r="KS15" s="114"/>
      <c r="KT15" s="114"/>
      <c r="KU15" s="114"/>
      <c r="KV15" s="114"/>
      <c r="KW15" s="114"/>
      <c r="KX15" s="114"/>
      <c r="KY15" s="114"/>
      <c r="KZ15" s="114"/>
      <c r="LA15" s="114"/>
      <c r="LB15" s="114"/>
      <c r="LC15" s="114"/>
      <c r="LD15" s="114"/>
      <c r="LE15" s="114"/>
      <c r="LF15" s="114"/>
      <c r="LG15" s="114"/>
      <c r="LH15" s="114"/>
      <c r="LI15" s="114"/>
      <c r="LJ15" s="114"/>
      <c r="LK15" s="114"/>
      <c r="LL15" s="114"/>
      <c r="LM15" s="114"/>
      <c r="LN15" s="114"/>
      <c r="LO15" s="114"/>
      <c r="LP15" s="114"/>
      <c r="LQ15" s="114"/>
      <c r="LR15" s="114"/>
      <c r="LS15" s="114"/>
      <c r="LT15" s="114"/>
      <c r="LU15" s="114"/>
      <c r="LV15" s="114"/>
      <c r="LW15" s="114"/>
      <c r="LX15" s="114"/>
      <c r="LY15" s="114"/>
      <c r="LZ15" s="114"/>
      <c r="MA15" s="114"/>
      <c r="MB15" s="114"/>
      <c r="MC15" s="114"/>
      <c r="MD15" s="114"/>
      <c r="ME15" s="114"/>
      <c r="MF15" s="114"/>
      <c r="MG15" s="114"/>
      <c r="MH15" s="114"/>
      <c r="MI15" s="114"/>
      <c r="MJ15" s="114"/>
      <c r="MK15" s="114"/>
      <c r="ML15" s="114"/>
      <c r="MM15" s="114"/>
      <c r="MN15" s="114"/>
      <c r="MO15" s="114"/>
      <c r="MP15" s="114"/>
      <c r="MQ15" s="114"/>
      <c r="MR15" s="114"/>
      <c r="MS15" s="114"/>
      <c r="MT15" s="114"/>
      <c r="MU15" s="114"/>
      <c r="MV15" s="114"/>
      <c r="MW15" s="13"/>
      <c r="MX15" s="13"/>
      <c r="MY15" s="13"/>
      <c r="MZ15" s="13"/>
      <c r="NA15" s="13"/>
      <c r="NB15" s="23"/>
      <c r="NC15" s="2"/>
      <c r="ND15" s="125" t="s">
        <v>120</v>
      </c>
      <c r="NE15" s="126"/>
      <c r="NF15" s="126"/>
      <c r="NG15" s="126"/>
      <c r="NH15" s="126"/>
      <c r="NI15" s="126"/>
      <c r="NJ15" s="126"/>
      <c r="NK15" s="126"/>
      <c r="NL15" s="126"/>
      <c r="NM15" s="126"/>
      <c r="NN15" s="126"/>
      <c r="NO15" s="126"/>
      <c r="NP15" s="126"/>
      <c r="NQ15" s="126"/>
      <c r="NR15" s="127"/>
    </row>
    <row r="16" spans="1:382" ht="13.5" customHeight="1" x14ac:dyDescent="0.15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125"/>
      <c r="NE16" s="126"/>
      <c r="NF16" s="126"/>
      <c r="NG16" s="126"/>
      <c r="NH16" s="126"/>
      <c r="NI16" s="126"/>
      <c r="NJ16" s="126"/>
      <c r="NK16" s="126"/>
      <c r="NL16" s="126"/>
      <c r="NM16" s="126"/>
      <c r="NN16" s="126"/>
      <c r="NO16" s="126"/>
      <c r="NP16" s="126"/>
      <c r="NQ16" s="126"/>
      <c r="NR16" s="127"/>
    </row>
    <row r="17" spans="1:382" ht="13.5" customHeight="1" x14ac:dyDescent="0.15">
      <c r="A17" s="2"/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2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125"/>
      <c r="NE17" s="126"/>
      <c r="NF17" s="126"/>
      <c r="NG17" s="126"/>
      <c r="NH17" s="126"/>
      <c r="NI17" s="126"/>
      <c r="NJ17" s="126"/>
      <c r="NK17" s="126"/>
      <c r="NL17" s="126"/>
      <c r="NM17" s="126"/>
      <c r="NN17" s="126"/>
      <c r="NO17" s="126"/>
      <c r="NP17" s="126"/>
      <c r="NQ17" s="126"/>
      <c r="NR17" s="127"/>
    </row>
    <row r="18" spans="1:382" ht="13.5" customHeight="1" x14ac:dyDescent="0.15">
      <c r="A18" s="2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2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125"/>
      <c r="NE18" s="126"/>
      <c r="NF18" s="126"/>
      <c r="NG18" s="126"/>
      <c r="NH18" s="126"/>
      <c r="NI18" s="126"/>
      <c r="NJ18" s="126"/>
      <c r="NK18" s="126"/>
      <c r="NL18" s="126"/>
      <c r="NM18" s="126"/>
      <c r="NN18" s="126"/>
      <c r="NO18" s="126"/>
      <c r="NP18" s="126"/>
      <c r="NQ18" s="126"/>
      <c r="NR18" s="127"/>
    </row>
    <row r="19" spans="1:382" ht="13.5" customHeight="1" x14ac:dyDescent="0.15">
      <c r="A19" s="2"/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125"/>
      <c r="NE19" s="126"/>
      <c r="NF19" s="126"/>
      <c r="NG19" s="126"/>
      <c r="NH19" s="126"/>
      <c r="NI19" s="126"/>
      <c r="NJ19" s="126"/>
      <c r="NK19" s="126"/>
      <c r="NL19" s="126"/>
      <c r="NM19" s="126"/>
      <c r="NN19" s="126"/>
      <c r="NO19" s="126"/>
      <c r="NP19" s="126"/>
      <c r="NQ19" s="126"/>
      <c r="NR19" s="127"/>
    </row>
    <row r="20" spans="1:382" ht="13.5" customHeight="1" x14ac:dyDescent="0.15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125"/>
      <c r="NE20" s="126"/>
      <c r="NF20" s="126"/>
      <c r="NG20" s="126"/>
      <c r="NH20" s="126"/>
      <c r="NI20" s="126"/>
      <c r="NJ20" s="126"/>
      <c r="NK20" s="126"/>
      <c r="NL20" s="126"/>
      <c r="NM20" s="126"/>
      <c r="NN20" s="126"/>
      <c r="NO20" s="126"/>
      <c r="NP20" s="126"/>
      <c r="NQ20" s="126"/>
      <c r="NR20" s="127"/>
    </row>
    <row r="21" spans="1:382" ht="13.5" customHeight="1" x14ac:dyDescent="0.15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125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7"/>
    </row>
    <row r="22" spans="1:382" ht="13.5" customHeight="1" x14ac:dyDescent="0.15">
      <c r="A22" s="2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125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7"/>
    </row>
    <row r="23" spans="1:382" ht="13.5" customHeight="1" x14ac:dyDescent="0.15">
      <c r="A23" s="2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125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7"/>
    </row>
    <row r="24" spans="1:382" ht="13.5" customHeight="1" x14ac:dyDescent="0.15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125"/>
      <c r="NE24" s="126"/>
      <c r="NF24" s="126"/>
      <c r="NG24" s="126"/>
      <c r="NH24" s="126"/>
      <c r="NI24" s="126"/>
      <c r="NJ24" s="126"/>
      <c r="NK24" s="126"/>
      <c r="NL24" s="126"/>
      <c r="NM24" s="126"/>
      <c r="NN24" s="126"/>
      <c r="NO24" s="126"/>
      <c r="NP24" s="126"/>
      <c r="NQ24" s="126"/>
      <c r="NR24" s="127"/>
    </row>
    <row r="25" spans="1:382" ht="13.5" customHeight="1" x14ac:dyDescent="0.15">
      <c r="A25" s="2"/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125"/>
      <c r="NE25" s="126"/>
      <c r="NF25" s="126"/>
      <c r="NG25" s="126"/>
      <c r="NH25" s="126"/>
      <c r="NI25" s="126"/>
      <c r="NJ25" s="126"/>
      <c r="NK25" s="126"/>
      <c r="NL25" s="126"/>
      <c r="NM25" s="126"/>
      <c r="NN25" s="126"/>
      <c r="NO25" s="126"/>
      <c r="NP25" s="126"/>
      <c r="NQ25" s="126"/>
      <c r="NR25" s="127"/>
    </row>
    <row r="26" spans="1:382" ht="13.5" customHeight="1" x14ac:dyDescent="0.15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125"/>
      <c r="NE26" s="126"/>
      <c r="NF26" s="126"/>
      <c r="NG26" s="126"/>
      <c r="NH26" s="126"/>
      <c r="NI26" s="126"/>
      <c r="NJ26" s="126"/>
      <c r="NK26" s="126"/>
      <c r="NL26" s="126"/>
      <c r="NM26" s="126"/>
      <c r="NN26" s="126"/>
      <c r="NO26" s="126"/>
      <c r="NP26" s="126"/>
      <c r="NQ26" s="126"/>
      <c r="NR26" s="127"/>
    </row>
    <row r="27" spans="1:382" ht="13.5" customHeight="1" x14ac:dyDescent="0.15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125"/>
      <c r="NE27" s="126"/>
      <c r="NF27" s="126"/>
      <c r="NG27" s="126"/>
      <c r="NH27" s="126"/>
      <c r="NI27" s="126"/>
      <c r="NJ27" s="126"/>
      <c r="NK27" s="126"/>
      <c r="NL27" s="126"/>
      <c r="NM27" s="126"/>
      <c r="NN27" s="126"/>
      <c r="NO27" s="126"/>
      <c r="NP27" s="126"/>
      <c r="NQ27" s="126"/>
      <c r="NR27" s="127"/>
    </row>
    <row r="28" spans="1:382" ht="13.5" customHeight="1" x14ac:dyDescent="0.15">
      <c r="A28" s="2"/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125"/>
      <c r="NE28" s="126"/>
      <c r="NF28" s="126"/>
      <c r="NG28" s="126"/>
      <c r="NH28" s="126"/>
      <c r="NI28" s="126"/>
      <c r="NJ28" s="126"/>
      <c r="NK28" s="126"/>
      <c r="NL28" s="126"/>
      <c r="NM28" s="126"/>
      <c r="NN28" s="126"/>
      <c r="NO28" s="126"/>
      <c r="NP28" s="126"/>
      <c r="NQ28" s="126"/>
      <c r="NR28" s="127"/>
    </row>
    <row r="29" spans="1:382" ht="13.5" customHeight="1" x14ac:dyDescent="0.15">
      <c r="A29" s="2"/>
      <c r="B29" s="8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125"/>
      <c r="NE29" s="126"/>
      <c r="NF29" s="126"/>
      <c r="NG29" s="126"/>
      <c r="NH29" s="126"/>
      <c r="NI29" s="126"/>
      <c r="NJ29" s="126"/>
      <c r="NK29" s="126"/>
      <c r="NL29" s="126"/>
      <c r="NM29" s="126"/>
      <c r="NN29" s="126"/>
      <c r="NO29" s="126"/>
      <c r="NP29" s="126"/>
      <c r="NQ29" s="126"/>
      <c r="NR29" s="127"/>
    </row>
    <row r="30" spans="1:382" ht="13.5" customHeight="1" x14ac:dyDescent="0.15">
      <c r="A30" s="2"/>
      <c r="B30" s="8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9"/>
      <c r="S30" s="19"/>
      <c r="T30" s="19"/>
      <c r="U30" s="97" t="str">
        <f>データ!$B$11</f>
        <v>R02</v>
      </c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 t="str">
        <f>データ!$C$11</f>
        <v>R03</v>
      </c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 t="str">
        <f>データ!$D$11</f>
        <v>R04</v>
      </c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 t="str">
        <f>データ!$E$11</f>
        <v>R05</v>
      </c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 t="str">
        <f>データ!$F$11</f>
        <v>R06</v>
      </c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2"/>
      <c r="EB30" s="2"/>
      <c r="EC30" s="2"/>
      <c r="ED30" s="2"/>
      <c r="EE30" s="2"/>
      <c r="EF30" s="2"/>
      <c r="EG30" s="2"/>
      <c r="EH30" s="2"/>
      <c r="EI30" s="19"/>
      <c r="EJ30" s="19"/>
      <c r="EK30" s="19"/>
      <c r="EL30" s="97" t="str">
        <f>データ!$B$11</f>
        <v>R02</v>
      </c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 t="str">
        <f>データ!$C$11</f>
        <v>R03</v>
      </c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 t="str">
        <f>データ!$D$11</f>
        <v>R04</v>
      </c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 t="str">
        <f>データ!$E$11</f>
        <v>R05</v>
      </c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 t="str">
        <f>データ!$F$11</f>
        <v>R06</v>
      </c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19"/>
      <c r="ID30" s="19"/>
      <c r="IE30" s="19"/>
      <c r="IF30" s="19"/>
      <c r="IG30" s="19"/>
      <c r="IH30" s="19"/>
      <c r="II30" s="19"/>
      <c r="IJ30" s="25"/>
      <c r="IK30" s="19"/>
      <c r="IL30" s="19"/>
      <c r="IM30" s="19"/>
      <c r="IN30" s="19"/>
      <c r="IO30" s="19"/>
      <c r="IP30" s="19"/>
      <c r="IQ30" s="19"/>
      <c r="IR30" s="2"/>
      <c r="IS30" s="2"/>
      <c r="IT30" s="2"/>
      <c r="IU30" s="2"/>
      <c r="IV30" s="2"/>
      <c r="IW30" s="2"/>
      <c r="IX30" s="2"/>
      <c r="IY30" s="2"/>
      <c r="IZ30" s="19"/>
      <c r="JA30" s="19"/>
      <c r="JB30" s="19"/>
      <c r="JC30" s="97" t="str">
        <f>データ!$B$11</f>
        <v>R02</v>
      </c>
      <c r="JD30" s="97"/>
      <c r="JE30" s="97"/>
      <c r="JF30" s="97"/>
      <c r="JG30" s="97"/>
      <c r="JH30" s="97"/>
      <c r="JI30" s="97"/>
      <c r="JJ30" s="97"/>
      <c r="JK30" s="97"/>
      <c r="JL30" s="97"/>
      <c r="JM30" s="97"/>
      <c r="JN30" s="97"/>
      <c r="JO30" s="97"/>
      <c r="JP30" s="97"/>
      <c r="JQ30" s="97"/>
      <c r="JR30" s="97"/>
      <c r="JS30" s="97"/>
      <c r="JT30" s="97"/>
      <c r="JU30" s="97"/>
      <c r="JV30" s="97" t="str">
        <f>データ!$C$11</f>
        <v>R03</v>
      </c>
      <c r="JW30" s="97"/>
      <c r="JX30" s="97"/>
      <c r="JY30" s="97"/>
      <c r="JZ30" s="97"/>
      <c r="KA30" s="97"/>
      <c r="KB30" s="97"/>
      <c r="KC30" s="97"/>
      <c r="KD30" s="97"/>
      <c r="KE30" s="97"/>
      <c r="KF30" s="97"/>
      <c r="KG30" s="97"/>
      <c r="KH30" s="97"/>
      <c r="KI30" s="97"/>
      <c r="KJ30" s="97"/>
      <c r="KK30" s="97"/>
      <c r="KL30" s="97"/>
      <c r="KM30" s="97"/>
      <c r="KN30" s="97"/>
      <c r="KO30" s="97" t="str">
        <f>データ!$D$11</f>
        <v>R04</v>
      </c>
      <c r="KP30" s="97"/>
      <c r="KQ30" s="97"/>
      <c r="KR30" s="97"/>
      <c r="KS30" s="97"/>
      <c r="KT30" s="97"/>
      <c r="KU30" s="97"/>
      <c r="KV30" s="97"/>
      <c r="KW30" s="97"/>
      <c r="KX30" s="97"/>
      <c r="KY30" s="97"/>
      <c r="KZ30" s="97"/>
      <c r="LA30" s="97"/>
      <c r="LB30" s="97"/>
      <c r="LC30" s="97"/>
      <c r="LD30" s="97"/>
      <c r="LE30" s="97"/>
      <c r="LF30" s="97"/>
      <c r="LG30" s="97"/>
      <c r="LH30" s="97" t="str">
        <f>データ!$E$11</f>
        <v>R05</v>
      </c>
      <c r="LI30" s="97"/>
      <c r="LJ30" s="97"/>
      <c r="LK30" s="97"/>
      <c r="LL30" s="97"/>
      <c r="LM30" s="97"/>
      <c r="LN30" s="97"/>
      <c r="LO30" s="97"/>
      <c r="LP30" s="97"/>
      <c r="LQ30" s="97"/>
      <c r="LR30" s="97"/>
      <c r="LS30" s="97"/>
      <c r="LT30" s="97"/>
      <c r="LU30" s="97"/>
      <c r="LV30" s="97"/>
      <c r="LW30" s="97"/>
      <c r="LX30" s="97"/>
      <c r="LY30" s="97"/>
      <c r="LZ30" s="97"/>
      <c r="MA30" s="97" t="str">
        <f>データ!$F$11</f>
        <v>R06</v>
      </c>
      <c r="MB30" s="97"/>
      <c r="MC30" s="97"/>
      <c r="MD30" s="97"/>
      <c r="ME30" s="97"/>
      <c r="MF30" s="97"/>
      <c r="MG30" s="97"/>
      <c r="MH30" s="97"/>
      <c r="MI30" s="97"/>
      <c r="MJ30" s="97"/>
      <c r="MK30" s="97"/>
      <c r="ML30" s="97"/>
      <c r="MM30" s="97"/>
      <c r="MN30" s="97"/>
      <c r="MO30" s="97"/>
      <c r="MP30" s="97"/>
      <c r="MQ30" s="97"/>
      <c r="MR30" s="97"/>
      <c r="MS30" s="97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125"/>
      <c r="NE30" s="126"/>
      <c r="NF30" s="126"/>
      <c r="NG30" s="126"/>
      <c r="NH30" s="126"/>
      <c r="NI30" s="126"/>
      <c r="NJ30" s="126"/>
      <c r="NK30" s="126"/>
      <c r="NL30" s="126"/>
      <c r="NM30" s="126"/>
      <c r="NN30" s="126"/>
      <c r="NO30" s="126"/>
      <c r="NP30" s="126"/>
      <c r="NQ30" s="126"/>
      <c r="NR30" s="127"/>
    </row>
    <row r="31" spans="1:382" ht="13.5" customHeight="1" x14ac:dyDescent="0.15">
      <c r="A31" s="2"/>
      <c r="B31" s="8"/>
      <c r="C31" s="2"/>
      <c r="D31" s="2"/>
      <c r="E31" s="2"/>
      <c r="F31" s="2"/>
      <c r="I31" s="17"/>
      <c r="J31" s="98" t="s">
        <v>10</v>
      </c>
      <c r="K31" s="99"/>
      <c r="L31" s="99"/>
      <c r="M31" s="99"/>
      <c r="N31" s="99"/>
      <c r="O31" s="99"/>
      <c r="P31" s="99"/>
      <c r="Q31" s="99"/>
      <c r="R31" s="99"/>
      <c r="S31" s="99"/>
      <c r="T31" s="100"/>
      <c r="U31" s="101">
        <f>データ!Y7</f>
        <v>1821</v>
      </c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>
        <f>データ!Z7</f>
        <v>3884.8</v>
      </c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>
        <f>データ!AA7</f>
        <v>7040</v>
      </c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>
        <f>データ!AB7</f>
        <v>7786.6</v>
      </c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>
        <f>データ!AC7</f>
        <v>145.1</v>
      </c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98" t="s">
        <v>10</v>
      </c>
      <c r="EB31" s="99"/>
      <c r="EC31" s="99"/>
      <c r="ED31" s="99"/>
      <c r="EE31" s="99"/>
      <c r="EF31" s="99"/>
      <c r="EG31" s="99"/>
      <c r="EH31" s="99"/>
      <c r="EI31" s="99"/>
      <c r="EJ31" s="99"/>
      <c r="EK31" s="100"/>
      <c r="EL31" s="101">
        <f>データ!AJ7</f>
        <v>0</v>
      </c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>
        <f>データ!AK7</f>
        <v>0</v>
      </c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>
        <f>データ!AL7</f>
        <v>0</v>
      </c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>
        <f>データ!AM7</f>
        <v>0</v>
      </c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>
        <f>データ!AN7</f>
        <v>0</v>
      </c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21"/>
      <c r="ID31" s="21"/>
      <c r="IE31" s="21"/>
      <c r="IF31" s="21"/>
      <c r="IG31" s="21"/>
      <c r="IH31" s="21"/>
      <c r="II31" s="21"/>
      <c r="IJ31" s="26"/>
      <c r="IK31" s="21"/>
      <c r="IL31" s="21"/>
      <c r="IM31" s="21"/>
      <c r="IN31" s="21"/>
      <c r="IO31" s="21"/>
      <c r="IP31" s="21"/>
      <c r="IQ31" s="21"/>
      <c r="IR31" s="98" t="s">
        <v>10</v>
      </c>
      <c r="IS31" s="99"/>
      <c r="IT31" s="99"/>
      <c r="IU31" s="99"/>
      <c r="IV31" s="99"/>
      <c r="IW31" s="99"/>
      <c r="IX31" s="99"/>
      <c r="IY31" s="99"/>
      <c r="IZ31" s="99"/>
      <c r="JA31" s="99"/>
      <c r="JB31" s="100"/>
      <c r="JC31" s="102">
        <f>データ!DK7</f>
        <v>82.4</v>
      </c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4"/>
      <c r="JV31" s="102">
        <f>データ!DL7</f>
        <v>82.4</v>
      </c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4"/>
      <c r="KO31" s="102">
        <f>データ!DM7</f>
        <v>76.5</v>
      </c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4"/>
      <c r="LH31" s="102">
        <f>データ!DN7</f>
        <v>88.2</v>
      </c>
      <c r="LI31" s="103"/>
      <c r="LJ31" s="103"/>
      <c r="LK31" s="103"/>
      <c r="LL31" s="103"/>
      <c r="LM31" s="103"/>
      <c r="LN31" s="103"/>
      <c r="LO31" s="103"/>
      <c r="LP31" s="103"/>
      <c r="LQ31" s="103"/>
      <c r="LR31" s="103"/>
      <c r="LS31" s="103"/>
      <c r="LT31" s="103"/>
      <c r="LU31" s="103"/>
      <c r="LV31" s="103"/>
      <c r="LW31" s="103"/>
      <c r="LX31" s="103"/>
      <c r="LY31" s="103"/>
      <c r="LZ31" s="104"/>
      <c r="MA31" s="102">
        <f>データ!DO7</f>
        <v>70.599999999999994</v>
      </c>
      <c r="MB31" s="103"/>
      <c r="MC31" s="103"/>
      <c r="MD31" s="103"/>
      <c r="ME31" s="103"/>
      <c r="MF31" s="103"/>
      <c r="MG31" s="103"/>
      <c r="MH31" s="103"/>
      <c r="MI31" s="103"/>
      <c r="MJ31" s="103"/>
      <c r="MK31" s="103"/>
      <c r="ML31" s="103"/>
      <c r="MM31" s="103"/>
      <c r="MN31" s="103"/>
      <c r="MO31" s="103"/>
      <c r="MP31" s="103"/>
      <c r="MQ31" s="103"/>
      <c r="MR31" s="103"/>
      <c r="MS31" s="104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94" t="s">
        <v>53</v>
      </c>
      <c r="NE31" s="95"/>
      <c r="NF31" s="95"/>
      <c r="NG31" s="95"/>
      <c r="NH31" s="95"/>
      <c r="NI31" s="95"/>
      <c r="NJ31" s="95"/>
      <c r="NK31" s="95"/>
      <c r="NL31" s="95"/>
      <c r="NM31" s="95"/>
      <c r="NN31" s="95"/>
      <c r="NO31" s="95"/>
      <c r="NP31" s="95"/>
      <c r="NQ31" s="95"/>
      <c r="NR31" s="96"/>
    </row>
    <row r="32" spans="1:382" ht="13.5" customHeight="1" x14ac:dyDescent="0.15">
      <c r="A32" s="2"/>
      <c r="B32" s="8"/>
      <c r="C32" s="2"/>
      <c r="D32" s="2"/>
      <c r="E32" s="2"/>
      <c r="F32" s="2"/>
      <c r="G32" s="2"/>
      <c r="H32" s="2"/>
      <c r="I32" s="17"/>
      <c r="J32" s="98" t="s">
        <v>55</v>
      </c>
      <c r="K32" s="99"/>
      <c r="L32" s="99"/>
      <c r="M32" s="99"/>
      <c r="N32" s="99"/>
      <c r="O32" s="99"/>
      <c r="P32" s="99"/>
      <c r="Q32" s="99"/>
      <c r="R32" s="99"/>
      <c r="S32" s="99"/>
      <c r="T32" s="100"/>
      <c r="U32" s="101">
        <f>データ!AD7</f>
        <v>383.4</v>
      </c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>
        <f>データ!AE7</f>
        <v>338.4</v>
      </c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>
        <f>データ!AF7</f>
        <v>1268.9000000000001</v>
      </c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>
        <f>データ!AG7</f>
        <v>2075.9</v>
      </c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>
        <f>データ!AH7</f>
        <v>1433.6</v>
      </c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98" t="s">
        <v>55</v>
      </c>
      <c r="EB32" s="99"/>
      <c r="EC32" s="99"/>
      <c r="ED32" s="99"/>
      <c r="EE32" s="99"/>
      <c r="EF32" s="99"/>
      <c r="EG32" s="99"/>
      <c r="EH32" s="99"/>
      <c r="EI32" s="99"/>
      <c r="EJ32" s="99"/>
      <c r="EK32" s="100"/>
      <c r="EL32" s="101">
        <f>データ!AO7</f>
        <v>10.199999999999999</v>
      </c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>
        <f>データ!AP7</f>
        <v>5.0999999999999996</v>
      </c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>
        <f>データ!AQ7</f>
        <v>1.9</v>
      </c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>
        <f>データ!AR7</f>
        <v>3.3</v>
      </c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>
        <f>データ!AS7</f>
        <v>3.8</v>
      </c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21"/>
      <c r="ID32" s="21"/>
      <c r="IE32" s="21"/>
      <c r="IF32" s="21"/>
      <c r="IG32" s="21"/>
      <c r="IH32" s="21"/>
      <c r="II32" s="21"/>
      <c r="IJ32" s="26"/>
      <c r="IK32" s="21"/>
      <c r="IL32" s="21"/>
      <c r="IM32" s="21"/>
      <c r="IN32" s="21"/>
      <c r="IO32" s="21"/>
      <c r="IP32" s="21"/>
      <c r="IQ32" s="21"/>
      <c r="IR32" s="98" t="s">
        <v>55</v>
      </c>
      <c r="IS32" s="99"/>
      <c r="IT32" s="99"/>
      <c r="IU32" s="99"/>
      <c r="IV32" s="99"/>
      <c r="IW32" s="99"/>
      <c r="IX32" s="99"/>
      <c r="IY32" s="99"/>
      <c r="IZ32" s="99"/>
      <c r="JA32" s="99"/>
      <c r="JB32" s="100"/>
      <c r="JC32" s="102">
        <f>データ!DP7</f>
        <v>224.4</v>
      </c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4"/>
      <c r="JV32" s="102">
        <f>データ!DQ7</f>
        <v>251.9</v>
      </c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4"/>
      <c r="KO32" s="102">
        <f>データ!DR7</f>
        <v>291.5</v>
      </c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4"/>
      <c r="LH32" s="102">
        <f>データ!DS7</f>
        <v>313.39999999999998</v>
      </c>
      <c r="LI32" s="103"/>
      <c r="LJ32" s="103"/>
      <c r="LK32" s="103"/>
      <c r="LL32" s="103"/>
      <c r="LM32" s="103"/>
      <c r="LN32" s="103"/>
      <c r="LO32" s="103"/>
      <c r="LP32" s="103"/>
      <c r="LQ32" s="103"/>
      <c r="LR32" s="103"/>
      <c r="LS32" s="103"/>
      <c r="LT32" s="103"/>
      <c r="LU32" s="103"/>
      <c r="LV32" s="103"/>
      <c r="LW32" s="103"/>
      <c r="LX32" s="103"/>
      <c r="LY32" s="103"/>
      <c r="LZ32" s="104"/>
      <c r="MA32" s="102">
        <f>データ!DT7</f>
        <v>324</v>
      </c>
      <c r="MB32" s="103"/>
      <c r="MC32" s="103"/>
      <c r="MD32" s="103"/>
      <c r="ME32" s="103"/>
      <c r="MF32" s="103"/>
      <c r="MG32" s="103"/>
      <c r="MH32" s="103"/>
      <c r="MI32" s="103"/>
      <c r="MJ32" s="103"/>
      <c r="MK32" s="103"/>
      <c r="ML32" s="103"/>
      <c r="MM32" s="103"/>
      <c r="MN32" s="103"/>
      <c r="MO32" s="103"/>
      <c r="MP32" s="103"/>
      <c r="MQ32" s="103"/>
      <c r="MR32" s="103"/>
      <c r="MS32" s="104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125" t="s">
        <v>119</v>
      </c>
      <c r="NE32" s="126"/>
      <c r="NF32" s="126"/>
      <c r="NG32" s="126"/>
      <c r="NH32" s="126"/>
      <c r="NI32" s="126"/>
      <c r="NJ32" s="126"/>
      <c r="NK32" s="126"/>
      <c r="NL32" s="126"/>
      <c r="NM32" s="126"/>
      <c r="NN32" s="126"/>
      <c r="NO32" s="126"/>
      <c r="NP32" s="126"/>
      <c r="NQ32" s="126"/>
      <c r="NR32" s="127"/>
    </row>
    <row r="33" spans="1:382" ht="13.5" customHeight="1" x14ac:dyDescent="0.15">
      <c r="A33" s="2"/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125"/>
      <c r="NE33" s="126"/>
      <c r="NF33" s="126"/>
      <c r="NG33" s="126"/>
      <c r="NH33" s="126"/>
      <c r="NI33" s="126"/>
      <c r="NJ33" s="126"/>
      <c r="NK33" s="126"/>
      <c r="NL33" s="126"/>
      <c r="NM33" s="126"/>
      <c r="NN33" s="126"/>
      <c r="NO33" s="126"/>
      <c r="NP33" s="126"/>
      <c r="NQ33" s="126"/>
      <c r="NR33" s="127"/>
    </row>
    <row r="34" spans="1:382" ht="13.5" customHeight="1" x14ac:dyDescent="0.15">
      <c r="A34" s="2"/>
      <c r="B34" s="8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24"/>
      <c r="IK34" s="27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24"/>
      <c r="NC34" s="2"/>
      <c r="ND34" s="125"/>
      <c r="NE34" s="126"/>
      <c r="NF34" s="126"/>
      <c r="NG34" s="126"/>
      <c r="NH34" s="126"/>
      <c r="NI34" s="126"/>
      <c r="NJ34" s="126"/>
      <c r="NK34" s="126"/>
      <c r="NL34" s="126"/>
      <c r="NM34" s="126"/>
      <c r="NN34" s="126"/>
      <c r="NO34" s="126"/>
      <c r="NP34" s="126"/>
      <c r="NQ34" s="126"/>
      <c r="NR34" s="127"/>
    </row>
    <row r="35" spans="1:382" ht="13.5" customHeight="1" x14ac:dyDescent="0.15">
      <c r="A35" s="2"/>
      <c r="B35" s="8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24"/>
      <c r="IK35" s="28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31"/>
      <c r="NC35" s="2"/>
      <c r="ND35" s="125"/>
      <c r="NE35" s="126"/>
      <c r="NF35" s="126"/>
      <c r="NG35" s="126"/>
      <c r="NH35" s="126"/>
      <c r="NI35" s="126"/>
      <c r="NJ35" s="126"/>
      <c r="NK35" s="126"/>
      <c r="NL35" s="126"/>
      <c r="NM35" s="126"/>
      <c r="NN35" s="126"/>
      <c r="NO35" s="126"/>
      <c r="NP35" s="126"/>
      <c r="NQ35" s="126"/>
      <c r="NR35" s="127"/>
    </row>
    <row r="36" spans="1:382" ht="13.5" customHeight="1" x14ac:dyDescent="0.15">
      <c r="A36" s="2"/>
      <c r="B36" s="8"/>
      <c r="C36" s="13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2"/>
      <c r="GM36" s="2"/>
      <c r="GN36" s="13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6"/>
      <c r="LZ36" s="2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4"/>
      <c r="NC36" s="2"/>
      <c r="ND36" s="125"/>
      <c r="NE36" s="126"/>
      <c r="NF36" s="126"/>
      <c r="NG36" s="126"/>
      <c r="NH36" s="126"/>
      <c r="NI36" s="126"/>
      <c r="NJ36" s="126"/>
      <c r="NK36" s="126"/>
      <c r="NL36" s="126"/>
      <c r="NM36" s="126"/>
      <c r="NN36" s="126"/>
      <c r="NO36" s="126"/>
      <c r="NP36" s="126"/>
      <c r="NQ36" s="126"/>
      <c r="NR36" s="127"/>
    </row>
    <row r="37" spans="1:382" ht="13.5" customHeight="1" x14ac:dyDescent="0.15">
      <c r="A37" s="2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125"/>
      <c r="NE37" s="126"/>
      <c r="NF37" s="126"/>
      <c r="NG37" s="126"/>
      <c r="NH37" s="126"/>
      <c r="NI37" s="126"/>
      <c r="NJ37" s="126"/>
      <c r="NK37" s="126"/>
      <c r="NL37" s="126"/>
      <c r="NM37" s="126"/>
      <c r="NN37" s="126"/>
      <c r="NO37" s="126"/>
      <c r="NP37" s="126"/>
      <c r="NQ37" s="126"/>
      <c r="NR37" s="127"/>
    </row>
    <row r="38" spans="1:382" ht="13.5" customHeight="1" x14ac:dyDescent="0.15">
      <c r="A38" s="2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125"/>
      <c r="NE38" s="126"/>
      <c r="NF38" s="126"/>
      <c r="NG38" s="126"/>
      <c r="NH38" s="126"/>
      <c r="NI38" s="126"/>
      <c r="NJ38" s="126"/>
      <c r="NK38" s="126"/>
      <c r="NL38" s="126"/>
      <c r="NM38" s="126"/>
      <c r="NN38" s="126"/>
      <c r="NO38" s="126"/>
      <c r="NP38" s="126"/>
      <c r="NQ38" s="126"/>
      <c r="NR38" s="127"/>
    </row>
    <row r="39" spans="1:382" ht="13.5" customHeight="1" x14ac:dyDescent="0.15">
      <c r="A39" s="2"/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125"/>
      <c r="NE39" s="126"/>
      <c r="NF39" s="126"/>
      <c r="NG39" s="126"/>
      <c r="NH39" s="126"/>
      <c r="NI39" s="126"/>
      <c r="NJ39" s="126"/>
      <c r="NK39" s="126"/>
      <c r="NL39" s="126"/>
      <c r="NM39" s="126"/>
      <c r="NN39" s="126"/>
      <c r="NO39" s="126"/>
      <c r="NP39" s="126"/>
      <c r="NQ39" s="126"/>
      <c r="NR39" s="127"/>
    </row>
    <row r="40" spans="1:382" ht="13.5" customHeight="1" x14ac:dyDescent="0.15">
      <c r="A40" s="2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125"/>
      <c r="NE40" s="126"/>
      <c r="NF40" s="126"/>
      <c r="NG40" s="126"/>
      <c r="NH40" s="126"/>
      <c r="NI40" s="126"/>
      <c r="NJ40" s="126"/>
      <c r="NK40" s="126"/>
      <c r="NL40" s="126"/>
      <c r="NM40" s="126"/>
      <c r="NN40" s="126"/>
      <c r="NO40" s="126"/>
      <c r="NP40" s="126"/>
      <c r="NQ40" s="126"/>
      <c r="NR40" s="127"/>
    </row>
    <row r="41" spans="1:382" ht="13.5" customHeight="1" x14ac:dyDescent="0.15">
      <c r="A41" s="2"/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125"/>
      <c r="NE41" s="126"/>
      <c r="NF41" s="126"/>
      <c r="NG41" s="126"/>
      <c r="NH41" s="126"/>
      <c r="NI41" s="126"/>
      <c r="NJ41" s="126"/>
      <c r="NK41" s="126"/>
      <c r="NL41" s="126"/>
      <c r="NM41" s="126"/>
      <c r="NN41" s="126"/>
      <c r="NO41" s="126"/>
      <c r="NP41" s="126"/>
      <c r="NQ41" s="126"/>
      <c r="NR41" s="127"/>
    </row>
    <row r="42" spans="1:382" ht="13.5" customHeight="1" x14ac:dyDescent="0.15">
      <c r="A42" s="2"/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125"/>
      <c r="NE42" s="126"/>
      <c r="NF42" s="126"/>
      <c r="NG42" s="126"/>
      <c r="NH42" s="126"/>
      <c r="NI42" s="126"/>
      <c r="NJ42" s="126"/>
      <c r="NK42" s="126"/>
      <c r="NL42" s="126"/>
      <c r="NM42" s="126"/>
      <c r="NN42" s="126"/>
      <c r="NO42" s="126"/>
      <c r="NP42" s="126"/>
      <c r="NQ42" s="126"/>
      <c r="NR42" s="127"/>
    </row>
    <row r="43" spans="1:382" ht="13.5" customHeight="1" x14ac:dyDescent="0.15">
      <c r="A43" s="2"/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125"/>
      <c r="NE43" s="126"/>
      <c r="NF43" s="126"/>
      <c r="NG43" s="126"/>
      <c r="NH43" s="126"/>
      <c r="NI43" s="126"/>
      <c r="NJ43" s="126"/>
      <c r="NK43" s="126"/>
      <c r="NL43" s="126"/>
      <c r="NM43" s="126"/>
      <c r="NN43" s="126"/>
      <c r="NO43" s="126"/>
      <c r="NP43" s="126"/>
      <c r="NQ43" s="126"/>
      <c r="NR43" s="127"/>
    </row>
    <row r="44" spans="1:382" ht="13.5" customHeight="1" x14ac:dyDescent="0.15">
      <c r="A44" s="2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125"/>
      <c r="NE44" s="126"/>
      <c r="NF44" s="126"/>
      <c r="NG44" s="126"/>
      <c r="NH44" s="126"/>
      <c r="NI44" s="126"/>
      <c r="NJ44" s="126"/>
      <c r="NK44" s="126"/>
      <c r="NL44" s="126"/>
      <c r="NM44" s="126"/>
      <c r="NN44" s="126"/>
      <c r="NO44" s="126"/>
      <c r="NP44" s="126"/>
      <c r="NQ44" s="126"/>
      <c r="NR44" s="127"/>
    </row>
    <row r="45" spans="1:382" ht="13.5" customHeight="1" x14ac:dyDescent="0.15">
      <c r="A45" s="2"/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125"/>
      <c r="NE45" s="126"/>
      <c r="NF45" s="126"/>
      <c r="NG45" s="126"/>
      <c r="NH45" s="126"/>
      <c r="NI45" s="126"/>
      <c r="NJ45" s="126"/>
      <c r="NK45" s="126"/>
      <c r="NL45" s="126"/>
      <c r="NM45" s="126"/>
      <c r="NN45" s="126"/>
      <c r="NO45" s="126"/>
      <c r="NP45" s="126"/>
      <c r="NQ45" s="126"/>
      <c r="NR45" s="127"/>
    </row>
    <row r="46" spans="1:382" ht="13.5" customHeight="1" x14ac:dyDescent="0.15">
      <c r="A46" s="2"/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125"/>
      <c r="NE46" s="126"/>
      <c r="NF46" s="126"/>
      <c r="NG46" s="126"/>
      <c r="NH46" s="126"/>
      <c r="NI46" s="126"/>
      <c r="NJ46" s="126"/>
      <c r="NK46" s="126"/>
      <c r="NL46" s="126"/>
      <c r="NM46" s="126"/>
      <c r="NN46" s="126"/>
      <c r="NO46" s="126"/>
      <c r="NP46" s="126"/>
      <c r="NQ46" s="126"/>
      <c r="NR46" s="127"/>
    </row>
    <row r="47" spans="1:382" ht="13.5" customHeight="1" x14ac:dyDescent="0.15">
      <c r="A47" s="2"/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125"/>
      <c r="NE47" s="126"/>
      <c r="NF47" s="126"/>
      <c r="NG47" s="126"/>
      <c r="NH47" s="126"/>
      <c r="NI47" s="126"/>
      <c r="NJ47" s="126"/>
      <c r="NK47" s="126"/>
      <c r="NL47" s="126"/>
      <c r="NM47" s="126"/>
      <c r="NN47" s="126"/>
      <c r="NO47" s="126"/>
      <c r="NP47" s="126"/>
      <c r="NQ47" s="126"/>
      <c r="NR47" s="127"/>
    </row>
    <row r="48" spans="1:382" ht="13.5" customHeight="1" x14ac:dyDescent="0.15">
      <c r="A48" s="2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94" t="s">
        <v>56</v>
      </c>
      <c r="NE48" s="95"/>
      <c r="NF48" s="95"/>
      <c r="NG48" s="95"/>
      <c r="NH48" s="95"/>
      <c r="NI48" s="95"/>
      <c r="NJ48" s="95"/>
      <c r="NK48" s="95"/>
      <c r="NL48" s="95"/>
      <c r="NM48" s="95"/>
      <c r="NN48" s="95"/>
      <c r="NO48" s="95"/>
      <c r="NP48" s="95"/>
      <c r="NQ48" s="95"/>
      <c r="NR48" s="96"/>
    </row>
    <row r="49" spans="1:382" ht="13.5" customHeight="1" x14ac:dyDescent="0.15">
      <c r="A49" s="2"/>
      <c r="B49" s="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125" t="s">
        <v>109</v>
      </c>
      <c r="NE49" s="126"/>
      <c r="NF49" s="126"/>
      <c r="NG49" s="126"/>
      <c r="NH49" s="126"/>
      <c r="NI49" s="126"/>
      <c r="NJ49" s="126"/>
      <c r="NK49" s="126"/>
      <c r="NL49" s="126"/>
      <c r="NM49" s="126"/>
      <c r="NN49" s="126"/>
      <c r="NO49" s="126"/>
      <c r="NP49" s="126"/>
      <c r="NQ49" s="126"/>
      <c r="NR49" s="127"/>
    </row>
    <row r="50" spans="1:382" ht="13.5" customHeight="1" x14ac:dyDescent="0.15">
      <c r="A50" s="2"/>
      <c r="B50" s="8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125"/>
      <c r="NE50" s="126"/>
      <c r="NF50" s="126"/>
      <c r="NG50" s="126"/>
      <c r="NH50" s="126"/>
      <c r="NI50" s="126"/>
      <c r="NJ50" s="126"/>
      <c r="NK50" s="126"/>
      <c r="NL50" s="126"/>
      <c r="NM50" s="126"/>
      <c r="NN50" s="126"/>
      <c r="NO50" s="126"/>
      <c r="NP50" s="126"/>
      <c r="NQ50" s="126"/>
      <c r="NR50" s="127"/>
    </row>
    <row r="51" spans="1:382" ht="13.5" customHeight="1" x14ac:dyDescent="0.15">
      <c r="A51" s="2"/>
      <c r="B51" s="8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9"/>
      <c r="S51" s="19"/>
      <c r="T51" s="19"/>
      <c r="U51" s="97" t="str">
        <f>データ!$B$11</f>
        <v>R02</v>
      </c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 t="str">
        <f>データ!$C$11</f>
        <v>R03</v>
      </c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 t="str">
        <f>データ!$D$11</f>
        <v>R04</v>
      </c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 t="str">
        <f>データ!$E$11</f>
        <v>R05</v>
      </c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 t="str">
        <f>データ!$F$11</f>
        <v>R06</v>
      </c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2"/>
      <c r="EB51" s="2"/>
      <c r="EC51" s="2"/>
      <c r="ED51" s="2"/>
      <c r="EE51" s="2"/>
      <c r="EF51" s="2"/>
      <c r="EG51" s="2"/>
      <c r="EH51" s="2"/>
      <c r="EI51" s="19"/>
      <c r="EJ51" s="19"/>
      <c r="EK51" s="19"/>
      <c r="EL51" s="97" t="str">
        <f>データ!$B$11</f>
        <v>R02</v>
      </c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 t="str">
        <f>データ!$C$11</f>
        <v>R03</v>
      </c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 t="str">
        <f>データ!$D$11</f>
        <v>R04</v>
      </c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 t="str">
        <f>データ!$E$11</f>
        <v>R05</v>
      </c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 t="str">
        <f>データ!$F$11</f>
        <v>R06</v>
      </c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2"/>
      <c r="IS51" s="2"/>
      <c r="IT51" s="2"/>
      <c r="IU51" s="2"/>
      <c r="IV51" s="2"/>
      <c r="IW51" s="2"/>
      <c r="IX51" s="2"/>
      <c r="IY51" s="2"/>
      <c r="IZ51" s="19"/>
      <c r="JA51" s="19"/>
      <c r="JB51" s="19"/>
      <c r="JC51" s="97" t="str">
        <f>データ!$B$11</f>
        <v>R02</v>
      </c>
      <c r="JD51" s="97"/>
      <c r="JE51" s="97"/>
      <c r="JF51" s="97"/>
      <c r="JG51" s="97"/>
      <c r="JH51" s="97"/>
      <c r="JI51" s="97"/>
      <c r="JJ51" s="97"/>
      <c r="JK51" s="97"/>
      <c r="JL51" s="97"/>
      <c r="JM51" s="97"/>
      <c r="JN51" s="97"/>
      <c r="JO51" s="97"/>
      <c r="JP51" s="97"/>
      <c r="JQ51" s="97"/>
      <c r="JR51" s="97"/>
      <c r="JS51" s="97"/>
      <c r="JT51" s="97"/>
      <c r="JU51" s="97"/>
      <c r="JV51" s="97" t="str">
        <f>データ!$C$11</f>
        <v>R03</v>
      </c>
      <c r="JW51" s="97"/>
      <c r="JX51" s="97"/>
      <c r="JY51" s="97"/>
      <c r="JZ51" s="97"/>
      <c r="KA51" s="97"/>
      <c r="KB51" s="97"/>
      <c r="KC51" s="97"/>
      <c r="KD51" s="97"/>
      <c r="KE51" s="97"/>
      <c r="KF51" s="97"/>
      <c r="KG51" s="97"/>
      <c r="KH51" s="97"/>
      <c r="KI51" s="97"/>
      <c r="KJ51" s="97"/>
      <c r="KK51" s="97"/>
      <c r="KL51" s="97"/>
      <c r="KM51" s="97"/>
      <c r="KN51" s="97"/>
      <c r="KO51" s="97" t="str">
        <f>データ!$D$11</f>
        <v>R04</v>
      </c>
      <c r="KP51" s="97"/>
      <c r="KQ51" s="97"/>
      <c r="KR51" s="97"/>
      <c r="KS51" s="97"/>
      <c r="KT51" s="97"/>
      <c r="KU51" s="97"/>
      <c r="KV51" s="97"/>
      <c r="KW51" s="97"/>
      <c r="KX51" s="97"/>
      <c r="KY51" s="97"/>
      <c r="KZ51" s="97"/>
      <c r="LA51" s="97"/>
      <c r="LB51" s="97"/>
      <c r="LC51" s="97"/>
      <c r="LD51" s="97"/>
      <c r="LE51" s="97"/>
      <c r="LF51" s="97"/>
      <c r="LG51" s="97"/>
      <c r="LH51" s="97" t="str">
        <f>データ!$E$11</f>
        <v>R05</v>
      </c>
      <c r="LI51" s="97"/>
      <c r="LJ51" s="97"/>
      <c r="LK51" s="97"/>
      <c r="LL51" s="97"/>
      <c r="LM51" s="97"/>
      <c r="LN51" s="97"/>
      <c r="LO51" s="97"/>
      <c r="LP51" s="97"/>
      <c r="LQ51" s="97"/>
      <c r="LR51" s="97"/>
      <c r="LS51" s="97"/>
      <c r="LT51" s="97"/>
      <c r="LU51" s="97"/>
      <c r="LV51" s="97"/>
      <c r="LW51" s="97"/>
      <c r="LX51" s="97"/>
      <c r="LY51" s="97"/>
      <c r="LZ51" s="97"/>
      <c r="MA51" s="97" t="str">
        <f>データ!$F$11</f>
        <v>R06</v>
      </c>
      <c r="MB51" s="97"/>
      <c r="MC51" s="97"/>
      <c r="MD51" s="97"/>
      <c r="ME51" s="97"/>
      <c r="MF51" s="97"/>
      <c r="MG51" s="97"/>
      <c r="MH51" s="97"/>
      <c r="MI51" s="97"/>
      <c r="MJ51" s="97"/>
      <c r="MK51" s="97"/>
      <c r="ML51" s="97"/>
      <c r="MM51" s="97"/>
      <c r="MN51" s="97"/>
      <c r="MO51" s="97"/>
      <c r="MP51" s="97"/>
      <c r="MQ51" s="97"/>
      <c r="MR51" s="97"/>
      <c r="MS51" s="97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125"/>
      <c r="NE51" s="126"/>
      <c r="NF51" s="126"/>
      <c r="NG51" s="126"/>
      <c r="NH51" s="126"/>
      <c r="NI51" s="126"/>
      <c r="NJ51" s="126"/>
      <c r="NK51" s="126"/>
      <c r="NL51" s="126"/>
      <c r="NM51" s="126"/>
      <c r="NN51" s="126"/>
      <c r="NO51" s="126"/>
      <c r="NP51" s="126"/>
      <c r="NQ51" s="126"/>
      <c r="NR51" s="127"/>
    </row>
    <row r="52" spans="1:382" ht="13.5" customHeight="1" x14ac:dyDescent="0.15">
      <c r="A52" s="2"/>
      <c r="B52" s="8"/>
      <c r="C52" s="2"/>
      <c r="D52" s="2"/>
      <c r="E52" s="2"/>
      <c r="F52" s="2"/>
      <c r="I52" s="17"/>
      <c r="J52" s="98" t="s">
        <v>10</v>
      </c>
      <c r="K52" s="99"/>
      <c r="L52" s="99"/>
      <c r="M52" s="99"/>
      <c r="N52" s="99"/>
      <c r="O52" s="99"/>
      <c r="P52" s="99"/>
      <c r="Q52" s="99"/>
      <c r="R52" s="99"/>
      <c r="S52" s="99"/>
      <c r="T52" s="100"/>
      <c r="U52" s="105">
        <f>データ!AU7</f>
        <v>0</v>
      </c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>
        <f>データ!AV7</f>
        <v>0</v>
      </c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>
        <f>データ!AW7</f>
        <v>0</v>
      </c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>
        <f>データ!AX7</f>
        <v>0</v>
      </c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>
        <f>データ!AY7</f>
        <v>0</v>
      </c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98" t="s">
        <v>10</v>
      </c>
      <c r="EB52" s="99"/>
      <c r="EC52" s="99"/>
      <c r="ED52" s="99"/>
      <c r="EE52" s="99"/>
      <c r="EF52" s="99"/>
      <c r="EG52" s="99"/>
      <c r="EH52" s="99"/>
      <c r="EI52" s="99"/>
      <c r="EJ52" s="99"/>
      <c r="EK52" s="100"/>
      <c r="EL52" s="101">
        <f>データ!BF7</f>
        <v>94.5</v>
      </c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>
        <f>データ!BG7</f>
        <v>97.3</v>
      </c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>
        <f>データ!BH7</f>
        <v>98.6</v>
      </c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>
        <f>データ!BI7</f>
        <v>98.7</v>
      </c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>
        <f>データ!BJ7</f>
        <v>31.1</v>
      </c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98" t="s">
        <v>10</v>
      </c>
      <c r="IS52" s="99"/>
      <c r="IT52" s="99"/>
      <c r="IU52" s="99"/>
      <c r="IV52" s="99"/>
      <c r="IW52" s="99"/>
      <c r="IX52" s="99"/>
      <c r="IY52" s="99"/>
      <c r="IZ52" s="99"/>
      <c r="JA52" s="99"/>
      <c r="JB52" s="100"/>
      <c r="JC52" s="105">
        <f>データ!BQ7</f>
        <v>1067</v>
      </c>
      <c r="JD52" s="105"/>
      <c r="JE52" s="105"/>
      <c r="JF52" s="105"/>
      <c r="JG52" s="105"/>
      <c r="JH52" s="105"/>
      <c r="JI52" s="105"/>
      <c r="JJ52" s="105"/>
      <c r="JK52" s="105"/>
      <c r="JL52" s="105"/>
      <c r="JM52" s="105"/>
      <c r="JN52" s="105"/>
      <c r="JO52" s="105"/>
      <c r="JP52" s="105"/>
      <c r="JQ52" s="105"/>
      <c r="JR52" s="105"/>
      <c r="JS52" s="105"/>
      <c r="JT52" s="105"/>
      <c r="JU52" s="105"/>
      <c r="JV52" s="105">
        <f>データ!BR7</f>
        <v>1096</v>
      </c>
      <c r="JW52" s="105"/>
      <c r="JX52" s="105"/>
      <c r="JY52" s="105"/>
      <c r="JZ52" s="105"/>
      <c r="KA52" s="105"/>
      <c r="KB52" s="105"/>
      <c r="KC52" s="105"/>
      <c r="KD52" s="105"/>
      <c r="KE52" s="105"/>
      <c r="KF52" s="105"/>
      <c r="KG52" s="105"/>
      <c r="KH52" s="105"/>
      <c r="KI52" s="105"/>
      <c r="KJ52" s="105"/>
      <c r="KK52" s="105"/>
      <c r="KL52" s="105"/>
      <c r="KM52" s="105"/>
      <c r="KN52" s="105"/>
      <c r="KO52" s="105">
        <f>データ!BS7</f>
        <v>1041</v>
      </c>
      <c r="KP52" s="105"/>
      <c r="KQ52" s="105"/>
      <c r="KR52" s="105"/>
      <c r="KS52" s="105"/>
      <c r="KT52" s="105"/>
      <c r="KU52" s="105"/>
      <c r="KV52" s="105"/>
      <c r="KW52" s="105"/>
      <c r="KX52" s="105"/>
      <c r="KY52" s="105"/>
      <c r="KZ52" s="105"/>
      <c r="LA52" s="105"/>
      <c r="LB52" s="105"/>
      <c r="LC52" s="105"/>
      <c r="LD52" s="105"/>
      <c r="LE52" s="105"/>
      <c r="LF52" s="105"/>
      <c r="LG52" s="105"/>
      <c r="LH52" s="105">
        <f>データ!BT7</f>
        <v>1153</v>
      </c>
      <c r="LI52" s="105"/>
      <c r="LJ52" s="105"/>
      <c r="LK52" s="105"/>
      <c r="LL52" s="105"/>
      <c r="LM52" s="105"/>
      <c r="LN52" s="105"/>
      <c r="LO52" s="105"/>
      <c r="LP52" s="105"/>
      <c r="LQ52" s="105"/>
      <c r="LR52" s="105"/>
      <c r="LS52" s="105"/>
      <c r="LT52" s="105"/>
      <c r="LU52" s="105"/>
      <c r="LV52" s="105"/>
      <c r="LW52" s="105"/>
      <c r="LX52" s="105"/>
      <c r="LY52" s="105"/>
      <c r="LZ52" s="105"/>
      <c r="MA52" s="105">
        <f>データ!BU7</f>
        <v>353</v>
      </c>
      <c r="MB52" s="105"/>
      <c r="MC52" s="105"/>
      <c r="MD52" s="105"/>
      <c r="ME52" s="105"/>
      <c r="MF52" s="105"/>
      <c r="MG52" s="105"/>
      <c r="MH52" s="105"/>
      <c r="MI52" s="105"/>
      <c r="MJ52" s="105"/>
      <c r="MK52" s="105"/>
      <c r="ML52" s="105"/>
      <c r="MM52" s="105"/>
      <c r="MN52" s="105"/>
      <c r="MO52" s="105"/>
      <c r="MP52" s="105"/>
      <c r="MQ52" s="105"/>
      <c r="MR52" s="105"/>
      <c r="MS52" s="105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125"/>
      <c r="NE52" s="126"/>
      <c r="NF52" s="126"/>
      <c r="NG52" s="126"/>
      <c r="NH52" s="126"/>
      <c r="NI52" s="126"/>
      <c r="NJ52" s="126"/>
      <c r="NK52" s="126"/>
      <c r="NL52" s="126"/>
      <c r="NM52" s="126"/>
      <c r="NN52" s="126"/>
      <c r="NO52" s="126"/>
      <c r="NP52" s="126"/>
      <c r="NQ52" s="126"/>
      <c r="NR52" s="127"/>
    </row>
    <row r="53" spans="1:382" ht="13.5" customHeight="1" x14ac:dyDescent="0.15">
      <c r="A53" s="2"/>
      <c r="B53" s="8"/>
      <c r="C53" s="2"/>
      <c r="D53" s="2"/>
      <c r="E53" s="2"/>
      <c r="F53" s="2"/>
      <c r="G53" s="2"/>
      <c r="H53" s="2"/>
      <c r="I53" s="17"/>
      <c r="J53" s="98" t="s">
        <v>55</v>
      </c>
      <c r="K53" s="99"/>
      <c r="L53" s="99"/>
      <c r="M53" s="99"/>
      <c r="N53" s="99"/>
      <c r="O53" s="99"/>
      <c r="P53" s="99"/>
      <c r="Q53" s="99"/>
      <c r="R53" s="99"/>
      <c r="S53" s="99"/>
      <c r="T53" s="100"/>
      <c r="U53" s="105">
        <f>データ!AZ7</f>
        <v>407</v>
      </c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>
        <f>データ!BA7</f>
        <v>166</v>
      </c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>
        <f>データ!BB7</f>
        <v>18</v>
      </c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>
        <f>データ!BC7</f>
        <v>22</v>
      </c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>
        <f>データ!BD7</f>
        <v>59</v>
      </c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98" t="s">
        <v>55</v>
      </c>
      <c r="EB53" s="99"/>
      <c r="EC53" s="99"/>
      <c r="ED53" s="99"/>
      <c r="EE53" s="99"/>
      <c r="EF53" s="99"/>
      <c r="EG53" s="99"/>
      <c r="EH53" s="99"/>
      <c r="EI53" s="99"/>
      <c r="EJ53" s="99"/>
      <c r="EK53" s="100"/>
      <c r="EL53" s="101">
        <f>データ!BK7</f>
        <v>-122.5</v>
      </c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>
        <f>データ!BL7</f>
        <v>8.5</v>
      </c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>
        <f>データ!BM7</f>
        <v>26.6</v>
      </c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>
        <f>データ!BN7</f>
        <v>35.4</v>
      </c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>
        <f>データ!BO7</f>
        <v>27.3</v>
      </c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98" t="s">
        <v>55</v>
      </c>
      <c r="IS53" s="99"/>
      <c r="IT53" s="99"/>
      <c r="IU53" s="99"/>
      <c r="IV53" s="99"/>
      <c r="IW53" s="99"/>
      <c r="IX53" s="99"/>
      <c r="IY53" s="99"/>
      <c r="IZ53" s="99"/>
      <c r="JA53" s="99"/>
      <c r="JB53" s="100"/>
      <c r="JC53" s="105">
        <f>データ!BV7</f>
        <v>2576</v>
      </c>
      <c r="JD53" s="105"/>
      <c r="JE53" s="105"/>
      <c r="JF53" s="105"/>
      <c r="JG53" s="105"/>
      <c r="JH53" s="105"/>
      <c r="JI53" s="105"/>
      <c r="JJ53" s="105"/>
      <c r="JK53" s="105"/>
      <c r="JL53" s="105"/>
      <c r="JM53" s="105"/>
      <c r="JN53" s="105"/>
      <c r="JO53" s="105"/>
      <c r="JP53" s="105"/>
      <c r="JQ53" s="105"/>
      <c r="JR53" s="105"/>
      <c r="JS53" s="105"/>
      <c r="JT53" s="105"/>
      <c r="JU53" s="105"/>
      <c r="JV53" s="105">
        <f>データ!BW7</f>
        <v>4153</v>
      </c>
      <c r="JW53" s="105"/>
      <c r="JX53" s="105"/>
      <c r="JY53" s="105"/>
      <c r="JZ53" s="105"/>
      <c r="KA53" s="105"/>
      <c r="KB53" s="105"/>
      <c r="KC53" s="105"/>
      <c r="KD53" s="105"/>
      <c r="KE53" s="105"/>
      <c r="KF53" s="105"/>
      <c r="KG53" s="105"/>
      <c r="KH53" s="105"/>
      <c r="KI53" s="105"/>
      <c r="KJ53" s="105"/>
      <c r="KK53" s="105"/>
      <c r="KL53" s="105"/>
      <c r="KM53" s="105"/>
      <c r="KN53" s="105"/>
      <c r="KO53" s="105">
        <f>データ!BX7</f>
        <v>6140</v>
      </c>
      <c r="KP53" s="105"/>
      <c r="KQ53" s="105"/>
      <c r="KR53" s="105"/>
      <c r="KS53" s="105"/>
      <c r="KT53" s="105"/>
      <c r="KU53" s="105"/>
      <c r="KV53" s="105"/>
      <c r="KW53" s="105"/>
      <c r="KX53" s="105"/>
      <c r="KY53" s="105"/>
      <c r="KZ53" s="105"/>
      <c r="LA53" s="105"/>
      <c r="LB53" s="105"/>
      <c r="LC53" s="105"/>
      <c r="LD53" s="105"/>
      <c r="LE53" s="105"/>
      <c r="LF53" s="105"/>
      <c r="LG53" s="105"/>
      <c r="LH53" s="105">
        <f>データ!BY7</f>
        <v>9344</v>
      </c>
      <c r="LI53" s="105"/>
      <c r="LJ53" s="105"/>
      <c r="LK53" s="105"/>
      <c r="LL53" s="105"/>
      <c r="LM53" s="105"/>
      <c r="LN53" s="105"/>
      <c r="LO53" s="105"/>
      <c r="LP53" s="105"/>
      <c r="LQ53" s="105"/>
      <c r="LR53" s="105"/>
      <c r="LS53" s="105"/>
      <c r="LT53" s="105"/>
      <c r="LU53" s="105"/>
      <c r="LV53" s="105"/>
      <c r="LW53" s="105"/>
      <c r="LX53" s="105"/>
      <c r="LY53" s="105"/>
      <c r="LZ53" s="105"/>
      <c r="MA53" s="105">
        <f>データ!BZ7</f>
        <v>6621</v>
      </c>
      <c r="MB53" s="105"/>
      <c r="MC53" s="105"/>
      <c r="MD53" s="105"/>
      <c r="ME53" s="105"/>
      <c r="MF53" s="105"/>
      <c r="MG53" s="105"/>
      <c r="MH53" s="105"/>
      <c r="MI53" s="105"/>
      <c r="MJ53" s="105"/>
      <c r="MK53" s="105"/>
      <c r="ML53" s="105"/>
      <c r="MM53" s="105"/>
      <c r="MN53" s="105"/>
      <c r="MO53" s="105"/>
      <c r="MP53" s="105"/>
      <c r="MQ53" s="105"/>
      <c r="MR53" s="105"/>
      <c r="MS53" s="105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125"/>
      <c r="NE53" s="126"/>
      <c r="NF53" s="126"/>
      <c r="NG53" s="126"/>
      <c r="NH53" s="126"/>
      <c r="NI53" s="126"/>
      <c r="NJ53" s="126"/>
      <c r="NK53" s="126"/>
      <c r="NL53" s="126"/>
      <c r="NM53" s="126"/>
      <c r="NN53" s="126"/>
      <c r="NO53" s="126"/>
      <c r="NP53" s="126"/>
      <c r="NQ53" s="126"/>
      <c r="NR53" s="127"/>
    </row>
    <row r="54" spans="1:382" ht="13.5" customHeight="1" x14ac:dyDescent="0.15">
      <c r="A54" s="2"/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125"/>
      <c r="NE54" s="126"/>
      <c r="NF54" s="126"/>
      <c r="NG54" s="126"/>
      <c r="NH54" s="126"/>
      <c r="NI54" s="126"/>
      <c r="NJ54" s="126"/>
      <c r="NK54" s="126"/>
      <c r="NL54" s="126"/>
      <c r="NM54" s="126"/>
      <c r="NN54" s="126"/>
      <c r="NO54" s="126"/>
      <c r="NP54" s="126"/>
      <c r="NQ54" s="126"/>
      <c r="NR54" s="127"/>
    </row>
    <row r="55" spans="1:382" ht="13.5" customHeight="1" x14ac:dyDescent="0.15">
      <c r="A55" s="2"/>
      <c r="B55" s="8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125"/>
      <c r="NE55" s="126"/>
      <c r="NF55" s="126"/>
      <c r="NG55" s="126"/>
      <c r="NH55" s="126"/>
      <c r="NI55" s="126"/>
      <c r="NJ55" s="126"/>
      <c r="NK55" s="126"/>
      <c r="NL55" s="126"/>
      <c r="NM55" s="126"/>
      <c r="NN55" s="126"/>
      <c r="NO55" s="126"/>
      <c r="NP55" s="126"/>
      <c r="NQ55" s="126"/>
      <c r="NR55" s="127"/>
    </row>
    <row r="56" spans="1:382" ht="13.5" customHeight="1" x14ac:dyDescent="0.15">
      <c r="A56" s="2"/>
      <c r="B56" s="8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125"/>
      <c r="NE56" s="126"/>
      <c r="NF56" s="126"/>
      <c r="NG56" s="126"/>
      <c r="NH56" s="126"/>
      <c r="NI56" s="126"/>
      <c r="NJ56" s="126"/>
      <c r="NK56" s="126"/>
      <c r="NL56" s="126"/>
      <c r="NM56" s="126"/>
      <c r="NN56" s="126"/>
      <c r="NO56" s="126"/>
      <c r="NP56" s="126"/>
      <c r="NQ56" s="126"/>
      <c r="NR56" s="127"/>
    </row>
    <row r="57" spans="1:382" ht="13.5" customHeight="1" x14ac:dyDescent="0.15">
      <c r="A57" s="2"/>
      <c r="B57" s="9"/>
      <c r="NB57" s="32"/>
      <c r="NC57" s="2"/>
      <c r="ND57" s="125"/>
      <c r="NE57" s="126"/>
      <c r="NF57" s="126"/>
      <c r="NG57" s="126"/>
      <c r="NH57" s="126"/>
      <c r="NI57" s="126"/>
      <c r="NJ57" s="126"/>
      <c r="NK57" s="126"/>
      <c r="NL57" s="126"/>
      <c r="NM57" s="126"/>
      <c r="NN57" s="126"/>
      <c r="NO57" s="126"/>
      <c r="NP57" s="126"/>
      <c r="NQ57" s="126"/>
      <c r="NR57" s="127"/>
    </row>
    <row r="58" spans="1:382" ht="13.5" customHeight="1" x14ac:dyDescent="0.15">
      <c r="A58" s="2"/>
      <c r="B58" s="8"/>
      <c r="C58" s="14"/>
      <c r="D58" s="14"/>
      <c r="E58" s="14"/>
      <c r="F58" s="14"/>
      <c r="G58" s="1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14"/>
      <c r="NA58" s="14"/>
      <c r="NB58" s="4"/>
      <c r="NC58" s="2"/>
      <c r="ND58" s="125"/>
      <c r="NE58" s="126"/>
      <c r="NF58" s="126"/>
      <c r="NG58" s="126"/>
      <c r="NH58" s="126"/>
      <c r="NI58" s="126"/>
      <c r="NJ58" s="126"/>
      <c r="NK58" s="126"/>
      <c r="NL58" s="126"/>
      <c r="NM58" s="126"/>
      <c r="NN58" s="126"/>
      <c r="NO58" s="126"/>
      <c r="NP58" s="126"/>
      <c r="NQ58" s="126"/>
      <c r="NR58" s="127"/>
    </row>
    <row r="59" spans="1:382" ht="13.5" customHeight="1" x14ac:dyDescent="0.15">
      <c r="A59" s="2"/>
      <c r="B59" s="1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33"/>
      <c r="NC59" s="2"/>
      <c r="ND59" s="125"/>
      <c r="NE59" s="126"/>
      <c r="NF59" s="126"/>
      <c r="NG59" s="126"/>
      <c r="NH59" s="126"/>
      <c r="NI59" s="126"/>
      <c r="NJ59" s="126"/>
      <c r="NK59" s="126"/>
      <c r="NL59" s="126"/>
      <c r="NM59" s="126"/>
      <c r="NN59" s="126"/>
      <c r="NO59" s="126"/>
      <c r="NP59" s="126"/>
      <c r="NQ59" s="126"/>
      <c r="NR59" s="127"/>
    </row>
    <row r="60" spans="1:382" ht="13.5" customHeight="1" x14ac:dyDescent="0.15">
      <c r="A60" s="4"/>
      <c r="B60" s="7"/>
      <c r="C60" s="13"/>
      <c r="D60" s="13"/>
      <c r="E60" s="13"/>
      <c r="F60" s="13"/>
      <c r="G60" s="13"/>
      <c r="H60" s="113" t="s">
        <v>57</v>
      </c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  <c r="IX60" s="113"/>
      <c r="IY60" s="113"/>
      <c r="IZ60" s="113"/>
      <c r="JA60" s="113"/>
      <c r="JB60" s="113"/>
      <c r="JC60" s="113"/>
      <c r="JD60" s="113"/>
      <c r="JE60" s="113"/>
      <c r="JF60" s="113"/>
      <c r="JG60" s="113"/>
      <c r="JH60" s="113"/>
      <c r="JI60" s="113"/>
      <c r="JJ60" s="113"/>
      <c r="JK60" s="113"/>
      <c r="JL60" s="113"/>
      <c r="JM60" s="113"/>
      <c r="JN60" s="113"/>
      <c r="JO60" s="113"/>
      <c r="JP60" s="113"/>
      <c r="JQ60" s="113"/>
      <c r="JR60" s="113"/>
      <c r="JS60" s="113"/>
      <c r="JT60" s="113"/>
      <c r="JU60" s="113"/>
      <c r="JV60" s="113"/>
      <c r="JW60" s="113"/>
      <c r="JX60" s="113"/>
      <c r="JY60" s="113"/>
      <c r="JZ60" s="113"/>
      <c r="KA60" s="113"/>
      <c r="KB60" s="113"/>
      <c r="KC60" s="113"/>
      <c r="KD60" s="113"/>
      <c r="KE60" s="113"/>
      <c r="KF60" s="113"/>
      <c r="KG60" s="113"/>
      <c r="KH60" s="113"/>
      <c r="KI60" s="113"/>
      <c r="KJ60" s="113"/>
      <c r="KK60" s="113"/>
      <c r="KL60" s="113"/>
      <c r="KM60" s="113"/>
      <c r="KN60" s="113"/>
      <c r="KO60" s="113"/>
      <c r="KP60" s="113"/>
      <c r="KQ60" s="113"/>
      <c r="KR60" s="113"/>
      <c r="KS60" s="113"/>
      <c r="KT60" s="113"/>
      <c r="KU60" s="113"/>
      <c r="KV60" s="113"/>
      <c r="KW60" s="113"/>
      <c r="KX60" s="113"/>
      <c r="KY60" s="113"/>
      <c r="KZ60" s="113"/>
      <c r="LA60" s="113"/>
      <c r="LB60" s="113"/>
      <c r="LC60" s="113"/>
      <c r="LD60" s="113"/>
      <c r="LE60" s="113"/>
      <c r="LF60" s="113"/>
      <c r="LG60" s="113"/>
      <c r="LH60" s="113"/>
      <c r="LI60" s="113"/>
      <c r="LJ60" s="113"/>
      <c r="LK60" s="113"/>
      <c r="LL60" s="113"/>
      <c r="LM60" s="113"/>
      <c r="LN60" s="113"/>
      <c r="LO60" s="113"/>
      <c r="LP60" s="113"/>
      <c r="LQ60" s="113"/>
      <c r="LR60" s="113"/>
      <c r="LS60" s="113"/>
      <c r="LT60" s="113"/>
      <c r="LU60" s="113"/>
      <c r="LV60" s="113"/>
      <c r="LW60" s="113"/>
      <c r="LX60" s="113"/>
      <c r="LY60" s="113"/>
      <c r="LZ60" s="113"/>
      <c r="MA60" s="113"/>
      <c r="MB60" s="113"/>
      <c r="MC60" s="113"/>
      <c r="MD60" s="113"/>
      <c r="ME60" s="113"/>
      <c r="MF60" s="113"/>
      <c r="MG60" s="113"/>
      <c r="MH60" s="113"/>
      <c r="MI60" s="113"/>
      <c r="MJ60" s="113"/>
      <c r="MK60" s="113"/>
      <c r="ML60" s="113"/>
      <c r="MM60" s="113"/>
      <c r="MN60" s="113"/>
      <c r="MO60" s="113"/>
      <c r="MP60" s="113"/>
      <c r="MQ60" s="113"/>
      <c r="MR60" s="113"/>
      <c r="MS60" s="113"/>
      <c r="MT60" s="113"/>
      <c r="MU60" s="113"/>
      <c r="MV60" s="113"/>
      <c r="MW60" s="13"/>
      <c r="MX60" s="13"/>
      <c r="MY60" s="13"/>
      <c r="MZ60" s="13"/>
      <c r="NA60" s="13"/>
      <c r="NB60" s="23"/>
      <c r="NC60" s="2"/>
      <c r="ND60" s="125"/>
      <c r="NE60" s="126"/>
      <c r="NF60" s="126"/>
      <c r="NG60" s="126"/>
      <c r="NH60" s="126"/>
      <c r="NI60" s="126"/>
      <c r="NJ60" s="126"/>
      <c r="NK60" s="126"/>
      <c r="NL60" s="126"/>
      <c r="NM60" s="126"/>
      <c r="NN60" s="126"/>
      <c r="NO60" s="126"/>
      <c r="NP60" s="126"/>
      <c r="NQ60" s="126"/>
      <c r="NR60" s="127"/>
    </row>
    <row r="61" spans="1:382" ht="13.5" customHeight="1" x14ac:dyDescent="0.15">
      <c r="A61" s="4"/>
      <c r="B61" s="7"/>
      <c r="C61" s="13"/>
      <c r="D61" s="13"/>
      <c r="E61" s="13"/>
      <c r="F61" s="13"/>
      <c r="G61" s="13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14"/>
      <c r="FR61" s="114"/>
      <c r="FS61" s="114"/>
      <c r="FT61" s="114"/>
      <c r="FU61" s="114"/>
      <c r="FV61" s="114"/>
      <c r="FW61" s="114"/>
      <c r="FX61" s="114"/>
      <c r="FY61" s="114"/>
      <c r="FZ61" s="114"/>
      <c r="GA61" s="114"/>
      <c r="GB61" s="114"/>
      <c r="GC61" s="114"/>
      <c r="GD61" s="114"/>
      <c r="GE61" s="114"/>
      <c r="GF61" s="114"/>
      <c r="GG61" s="114"/>
      <c r="GH61" s="114"/>
      <c r="GI61" s="114"/>
      <c r="GJ61" s="114"/>
      <c r="GK61" s="114"/>
      <c r="GL61" s="114"/>
      <c r="GM61" s="114"/>
      <c r="GN61" s="114"/>
      <c r="GO61" s="114"/>
      <c r="GP61" s="114"/>
      <c r="GQ61" s="114"/>
      <c r="GR61" s="114"/>
      <c r="GS61" s="114"/>
      <c r="GT61" s="114"/>
      <c r="GU61" s="114"/>
      <c r="GV61" s="114"/>
      <c r="GW61" s="114"/>
      <c r="GX61" s="114"/>
      <c r="GY61" s="114"/>
      <c r="GZ61" s="114"/>
      <c r="HA61" s="114"/>
      <c r="HB61" s="114"/>
      <c r="HC61" s="114"/>
      <c r="HD61" s="114"/>
      <c r="HE61" s="114"/>
      <c r="HF61" s="114"/>
      <c r="HG61" s="114"/>
      <c r="HH61" s="114"/>
      <c r="HI61" s="114"/>
      <c r="HJ61" s="114"/>
      <c r="HK61" s="114"/>
      <c r="HL61" s="114"/>
      <c r="HM61" s="114"/>
      <c r="HN61" s="114"/>
      <c r="HO61" s="114"/>
      <c r="HP61" s="114"/>
      <c r="HQ61" s="114"/>
      <c r="HR61" s="114"/>
      <c r="HS61" s="114"/>
      <c r="HT61" s="114"/>
      <c r="HU61" s="114"/>
      <c r="HV61" s="114"/>
      <c r="HW61" s="114"/>
      <c r="HX61" s="114"/>
      <c r="HY61" s="114"/>
      <c r="HZ61" s="114"/>
      <c r="IA61" s="114"/>
      <c r="IB61" s="114"/>
      <c r="IC61" s="114"/>
      <c r="ID61" s="114"/>
      <c r="IE61" s="114"/>
      <c r="IF61" s="114"/>
      <c r="IG61" s="114"/>
      <c r="IH61" s="114"/>
      <c r="II61" s="114"/>
      <c r="IJ61" s="114"/>
      <c r="IK61" s="114"/>
      <c r="IL61" s="114"/>
      <c r="IM61" s="114"/>
      <c r="IN61" s="114"/>
      <c r="IO61" s="114"/>
      <c r="IP61" s="114"/>
      <c r="IQ61" s="114"/>
      <c r="IR61" s="114"/>
      <c r="IS61" s="114"/>
      <c r="IT61" s="114"/>
      <c r="IU61" s="114"/>
      <c r="IV61" s="114"/>
      <c r="IW61" s="114"/>
      <c r="IX61" s="114"/>
      <c r="IY61" s="114"/>
      <c r="IZ61" s="114"/>
      <c r="JA61" s="114"/>
      <c r="JB61" s="114"/>
      <c r="JC61" s="114"/>
      <c r="JD61" s="114"/>
      <c r="JE61" s="114"/>
      <c r="JF61" s="114"/>
      <c r="JG61" s="114"/>
      <c r="JH61" s="114"/>
      <c r="JI61" s="114"/>
      <c r="JJ61" s="114"/>
      <c r="JK61" s="114"/>
      <c r="JL61" s="114"/>
      <c r="JM61" s="114"/>
      <c r="JN61" s="114"/>
      <c r="JO61" s="114"/>
      <c r="JP61" s="114"/>
      <c r="JQ61" s="114"/>
      <c r="JR61" s="114"/>
      <c r="JS61" s="114"/>
      <c r="JT61" s="114"/>
      <c r="JU61" s="114"/>
      <c r="JV61" s="114"/>
      <c r="JW61" s="114"/>
      <c r="JX61" s="114"/>
      <c r="JY61" s="114"/>
      <c r="JZ61" s="114"/>
      <c r="KA61" s="114"/>
      <c r="KB61" s="114"/>
      <c r="KC61" s="114"/>
      <c r="KD61" s="114"/>
      <c r="KE61" s="114"/>
      <c r="KF61" s="114"/>
      <c r="KG61" s="114"/>
      <c r="KH61" s="114"/>
      <c r="KI61" s="114"/>
      <c r="KJ61" s="114"/>
      <c r="KK61" s="114"/>
      <c r="KL61" s="114"/>
      <c r="KM61" s="114"/>
      <c r="KN61" s="114"/>
      <c r="KO61" s="114"/>
      <c r="KP61" s="114"/>
      <c r="KQ61" s="114"/>
      <c r="KR61" s="114"/>
      <c r="KS61" s="114"/>
      <c r="KT61" s="114"/>
      <c r="KU61" s="114"/>
      <c r="KV61" s="114"/>
      <c r="KW61" s="114"/>
      <c r="KX61" s="114"/>
      <c r="KY61" s="114"/>
      <c r="KZ61" s="114"/>
      <c r="LA61" s="114"/>
      <c r="LB61" s="114"/>
      <c r="LC61" s="114"/>
      <c r="LD61" s="114"/>
      <c r="LE61" s="114"/>
      <c r="LF61" s="114"/>
      <c r="LG61" s="114"/>
      <c r="LH61" s="114"/>
      <c r="LI61" s="114"/>
      <c r="LJ61" s="114"/>
      <c r="LK61" s="114"/>
      <c r="LL61" s="114"/>
      <c r="LM61" s="114"/>
      <c r="LN61" s="114"/>
      <c r="LO61" s="114"/>
      <c r="LP61" s="114"/>
      <c r="LQ61" s="114"/>
      <c r="LR61" s="114"/>
      <c r="LS61" s="114"/>
      <c r="LT61" s="114"/>
      <c r="LU61" s="114"/>
      <c r="LV61" s="114"/>
      <c r="LW61" s="114"/>
      <c r="LX61" s="114"/>
      <c r="LY61" s="114"/>
      <c r="LZ61" s="114"/>
      <c r="MA61" s="114"/>
      <c r="MB61" s="114"/>
      <c r="MC61" s="114"/>
      <c r="MD61" s="114"/>
      <c r="ME61" s="114"/>
      <c r="MF61" s="114"/>
      <c r="MG61" s="114"/>
      <c r="MH61" s="114"/>
      <c r="MI61" s="114"/>
      <c r="MJ61" s="114"/>
      <c r="MK61" s="114"/>
      <c r="ML61" s="114"/>
      <c r="MM61" s="114"/>
      <c r="MN61" s="114"/>
      <c r="MO61" s="114"/>
      <c r="MP61" s="114"/>
      <c r="MQ61" s="114"/>
      <c r="MR61" s="114"/>
      <c r="MS61" s="114"/>
      <c r="MT61" s="114"/>
      <c r="MU61" s="114"/>
      <c r="MV61" s="114"/>
      <c r="MW61" s="13"/>
      <c r="MX61" s="13"/>
      <c r="MY61" s="13"/>
      <c r="MZ61" s="13"/>
      <c r="NA61" s="13"/>
      <c r="NB61" s="23"/>
      <c r="NC61" s="2"/>
      <c r="ND61" s="125"/>
      <c r="NE61" s="126"/>
      <c r="NF61" s="126"/>
      <c r="NG61" s="126"/>
      <c r="NH61" s="126"/>
      <c r="NI61" s="126"/>
      <c r="NJ61" s="126"/>
      <c r="NK61" s="126"/>
      <c r="NL61" s="126"/>
      <c r="NM61" s="126"/>
      <c r="NN61" s="126"/>
      <c r="NO61" s="126"/>
      <c r="NP61" s="126"/>
      <c r="NQ61" s="126"/>
      <c r="NR61" s="127"/>
    </row>
    <row r="62" spans="1:382" ht="13.5" customHeight="1" x14ac:dyDescent="0.15">
      <c r="A62" s="2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125"/>
      <c r="NE62" s="126"/>
      <c r="NF62" s="126"/>
      <c r="NG62" s="126"/>
      <c r="NH62" s="126"/>
      <c r="NI62" s="126"/>
      <c r="NJ62" s="126"/>
      <c r="NK62" s="126"/>
      <c r="NL62" s="126"/>
      <c r="NM62" s="126"/>
      <c r="NN62" s="126"/>
      <c r="NO62" s="126"/>
      <c r="NP62" s="126"/>
      <c r="NQ62" s="126"/>
      <c r="NR62" s="127"/>
    </row>
    <row r="63" spans="1:382" ht="13.5" customHeight="1" x14ac:dyDescent="0.15">
      <c r="A63" s="2"/>
      <c r="B63" s="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15" t="s">
        <v>46</v>
      </c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125"/>
      <c r="NE63" s="126"/>
      <c r="NF63" s="126"/>
      <c r="NG63" s="126"/>
      <c r="NH63" s="126"/>
      <c r="NI63" s="126"/>
      <c r="NJ63" s="126"/>
      <c r="NK63" s="126"/>
      <c r="NL63" s="126"/>
      <c r="NM63" s="126"/>
      <c r="NN63" s="126"/>
      <c r="NO63" s="126"/>
      <c r="NP63" s="126"/>
      <c r="NQ63" s="126"/>
      <c r="NR63" s="127"/>
    </row>
    <row r="64" spans="1:382" ht="13.5" customHeight="1" x14ac:dyDescent="0.15">
      <c r="A64" s="2"/>
      <c r="B64" s="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15"/>
      <c r="FL64" s="115"/>
      <c r="FM64" s="115"/>
      <c r="FN64" s="115"/>
      <c r="FO64" s="115"/>
      <c r="FP64" s="115"/>
      <c r="FQ64" s="115"/>
      <c r="FR64" s="115"/>
      <c r="FS64" s="115"/>
      <c r="FT64" s="115"/>
      <c r="FU64" s="115"/>
      <c r="FV64" s="115"/>
      <c r="FW64" s="115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128"/>
      <c r="NE64" s="129"/>
      <c r="NF64" s="129"/>
      <c r="NG64" s="129"/>
      <c r="NH64" s="129"/>
      <c r="NI64" s="129"/>
      <c r="NJ64" s="129"/>
      <c r="NK64" s="129"/>
      <c r="NL64" s="129"/>
      <c r="NM64" s="129"/>
      <c r="NN64" s="129"/>
      <c r="NO64" s="129"/>
      <c r="NP64" s="129"/>
      <c r="NQ64" s="129"/>
      <c r="NR64" s="130"/>
    </row>
    <row r="65" spans="1:382" ht="13.5" customHeight="1" x14ac:dyDescent="0.15">
      <c r="A65" s="2"/>
      <c r="B65" s="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115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94" t="s">
        <v>58</v>
      </c>
      <c r="NE65" s="95"/>
      <c r="NF65" s="95"/>
      <c r="NG65" s="95"/>
      <c r="NH65" s="95"/>
      <c r="NI65" s="95"/>
      <c r="NJ65" s="95"/>
      <c r="NK65" s="95"/>
      <c r="NL65" s="95"/>
      <c r="NM65" s="95"/>
      <c r="NN65" s="95"/>
      <c r="NO65" s="95"/>
      <c r="NP65" s="95"/>
      <c r="NQ65" s="95"/>
      <c r="NR65" s="96"/>
    </row>
    <row r="66" spans="1:382" ht="13.5" customHeight="1" x14ac:dyDescent="0.15">
      <c r="A66" s="2"/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125" t="s">
        <v>121</v>
      </c>
      <c r="NE66" s="126"/>
      <c r="NF66" s="126"/>
      <c r="NG66" s="126"/>
      <c r="NH66" s="126"/>
      <c r="NI66" s="126"/>
      <c r="NJ66" s="126"/>
      <c r="NK66" s="126"/>
      <c r="NL66" s="126"/>
      <c r="NM66" s="126"/>
      <c r="NN66" s="126"/>
      <c r="NO66" s="126"/>
      <c r="NP66" s="126"/>
      <c r="NQ66" s="126"/>
      <c r="NR66" s="127"/>
    </row>
    <row r="67" spans="1:382" ht="13.5" customHeight="1" x14ac:dyDescent="0.15">
      <c r="A67" s="2"/>
      <c r="B67" s="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16">
        <f>データ!CM7</f>
        <v>6618</v>
      </c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  <c r="EU67" s="117"/>
      <c r="EV67" s="117"/>
      <c r="EW67" s="117"/>
      <c r="EX67" s="117"/>
      <c r="EY67" s="117"/>
      <c r="EZ67" s="117"/>
      <c r="FA67" s="117"/>
      <c r="FB67" s="117"/>
      <c r="FC67" s="117"/>
      <c r="FD67" s="117"/>
      <c r="FE67" s="117"/>
      <c r="FF67" s="117"/>
      <c r="FG67" s="117"/>
      <c r="FH67" s="117"/>
      <c r="FI67" s="117"/>
      <c r="FJ67" s="117"/>
      <c r="FK67" s="117"/>
      <c r="FL67" s="117"/>
      <c r="FM67" s="117"/>
      <c r="FN67" s="117"/>
      <c r="FO67" s="117"/>
      <c r="FP67" s="117"/>
      <c r="FQ67" s="117"/>
      <c r="FR67" s="117"/>
      <c r="FS67" s="117"/>
      <c r="FT67" s="117"/>
      <c r="FU67" s="117"/>
      <c r="FV67" s="117"/>
      <c r="FW67" s="118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0"/>
      <c r="NB67" s="4"/>
      <c r="NC67" s="2"/>
      <c r="ND67" s="125"/>
      <c r="NE67" s="126"/>
      <c r="NF67" s="126"/>
      <c r="NG67" s="126"/>
      <c r="NH67" s="126"/>
      <c r="NI67" s="126"/>
      <c r="NJ67" s="126"/>
      <c r="NK67" s="126"/>
      <c r="NL67" s="126"/>
      <c r="NM67" s="126"/>
      <c r="NN67" s="126"/>
      <c r="NO67" s="126"/>
      <c r="NP67" s="126"/>
      <c r="NQ67" s="126"/>
      <c r="NR67" s="127"/>
    </row>
    <row r="68" spans="1:382" ht="13.5" customHeight="1" x14ac:dyDescent="0.15">
      <c r="A68" s="2"/>
      <c r="B68" s="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19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1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0"/>
      <c r="NB68" s="4"/>
      <c r="NC68" s="2"/>
      <c r="ND68" s="125"/>
      <c r="NE68" s="126"/>
      <c r="NF68" s="126"/>
      <c r="NG68" s="126"/>
      <c r="NH68" s="126"/>
      <c r="NI68" s="126"/>
      <c r="NJ68" s="126"/>
      <c r="NK68" s="126"/>
      <c r="NL68" s="126"/>
      <c r="NM68" s="126"/>
      <c r="NN68" s="126"/>
      <c r="NO68" s="126"/>
      <c r="NP68" s="126"/>
      <c r="NQ68" s="126"/>
      <c r="NR68" s="127"/>
    </row>
    <row r="69" spans="1:382" ht="13.5" customHeight="1" x14ac:dyDescent="0.15">
      <c r="A69" s="2"/>
      <c r="B69" s="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19"/>
      <c r="CW69" s="120"/>
      <c r="CX69" s="120"/>
      <c r="CY69" s="120"/>
      <c r="CZ69" s="120"/>
      <c r="DA69" s="120"/>
      <c r="DB69" s="120"/>
      <c r="DC69" s="12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  <c r="FL69" s="120"/>
      <c r="FM69" s="120"/>
      <c r="FN69" s="120"/>
      <c r="FO69" s="120"/>
      <c r="FP69" s="120"/>
      <c r="FQ69" s="120"/>
      <c r="FR69" s="120"/>
      <c r="FS69" s="120"/>
      <c r="FT69" s="120"/>
      <c r="FU69" s="120"/>
      <c r="FV69" s="120"/>
      <c r="FW69" s="121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0"/>
      <c r="NB69" s="4"/>
      <c r="NC69" s="2"/>
      <c r="ND69" s="125"/>
      <c r="NE69" s="126"/>
      <c r="NF69" s="126"/>
      <c r="NG69" s="126"/>
      <c r="NH69" s="126"/>
      <c r="NI69" s="126"/>
      <c r="NJ69" s="126"/>
      <c r="NK69" s="126"/>
      <c r="NL69" s="126"/>
      <c r="NM69" s="126"/>
      <c r="NN69" s="126"/>
      <c r="NO69" s="126"/>
      <c r="NP69" s="126"/>
      <c r="NQ69" s="126"/>
      <c r="NR69" s="127"/>
    </row>
    <row r="70" spans="1:382" ht="13.5" customHeight="1" x14ac:dyDescent="0.15">
      <c r="A70" s="2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2"/>
      <c r="CW70" s="123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  <c r="FS70" s="123"/>
      <c r="FT70" s="123"/>
      <c r="FU70" s="123"/>
      <c r="FV70" s="123"/>
      <c r="FW70" s="124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0"/>
      <c r="NB70" s="4"/>
      <c r="NC70" s="2"/>
      <c r="ND70" s="125"/>
      <c r="NE70" s="126"/>
      <c r="NF70" s="126"/>
      <c r="NG70" s="126"/>
      <c r="NH70" s="126"/>
      <c r="NI70" s="126"/>
      <c r="NJ70" s="126"/>
      <c r="NK70" s="126"/>
      <c r="NL70" s="126"/>
      <c r="NM70" s="126"/>
      <c r="NN70" s="126"/>
      <c r="NO70" s="126"/>
      <c r="NP70" s="126"/>
      <c r="NQ70" s="126"/>
      <c r="NR70" s="127"/>
    </row>
    <row r="71" spans="1:382" ht="13.5" customHeight="1" x14ac:dyDescent="0.15">
      <c r="A71" s="2"/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13"/>
      <c r="CX71" s="13"/>
      <c r="CY71" s="13"/>
      <c r="CZ71" s="13"/>
      <c r="DA71" s="13"/>
      <c r="DB71" s="13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13"/>
      <c r="NB71" s="4"/>
      <c r="NC71" s="2"/>
      <c r="ND71" s="125"/>
      <c r="NE71" s="126"/>
      <c r="NF71" s="126"/>
      <c r="NG71" s="126"/>
      <c r="NH71" s="126"/>
      <c r="NI71" s="126"/>
      <c r="NJ71" s="126"/>
      <c r="NK71" s="126"/>
      <c r="NL71" s="126"/>
      <c r="NM71" s="126"/>
      <c r="NN71" s="126"/>
      <c r="NO71" s="126"/>
      <c r="NP71" s="126"/>
      <c r="NQ71" s="126"/>
      <c r="NR71" s="127"/>
    </row>
    <row r="72" spans="1:382" ht="13.5" customHeight="1" x14ac:dyDescent="0.15">
      <c r="A72" s="2"/>
      <c r="B72" s="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15" t="s">
        <v>34</v>
      </c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125"/>
      <c r="NE72" s="126"/>
      <c r="NF72" s="126"/>
      <c r="NG72" s="126"/>
      <c r="NH72" s="126"/>
      <c r="NI72" s="126"/>
      <c r="NJ72" s="126"/>
      <c r="NK72" s="126"/>
      <c r="NL72" s="126"/>
      <c r="NM72" s="126"/>
      <c r="NN72" s="126"/>
      <c r="NO72" s="126"/>
      <c r="NP72" s="126"/>
      <c r="NQ72" s="126"/>
      <c r="NR72" s="127"/>
    </row>
    <row r="73" spans="1:382" ht="13.5" customHeight="1" x14ac:dyDescent="0.15">
      <c r="A73" s="2"/>
      <c r="B73" s="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  <c r="FH73" s="115"/>
      <c r="FI73" s="115"/>
      <c r="FJ73" s="115"/>
      <c r="FK73" s="115"/>
      <c r="FL73" s="115"/>
      <c r="FM73" s="115"/>
      <c r="FN73" s="115"/>
      <c r="FO73" s="115"/>
      <c r="FP73" s="115"/>
      <c r="FQ73" s="115"/>
      <c r="FR73" s="115"/>
      <c r="FS73" s="115"/>
      <c r="FT73" s="115"/>
      <c r="FU73" s="115"/>
      <c r="FV73" s="115"/>
      <c r="FW73" s="115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125"/>
      <c r="NE73" s="126"/>
      <c r="NF73" s="126"/>
      <c r="NG73" s="126"/>
      <c r="NH73" s="126"/>
      <c r="NI73" s="126"/>
      <c r="NJ73" s="126"/>
      <c r="NK73" s="126"/>
      <c r="NL73" s="126"/>
      <c r="NM73" s="126"/>
      <c r="NN73" s="126"/>
      <c r="NO73" s="126"/>
      <c r="NP73" s="126"/>
      <c r="NQ73" s="126"/>
      <c r="NR73" s="127"/>
    </row>
    <row r="74" spans="1:382" ht="13.5" customHeight="1" x14ac:dyDescent="0.15">
      <c r="A74" s="2"/>
      <c r="B74" s="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5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115"/>
      <c r="EP74" s="115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15"/>
      <c r="FL74" s="115"/>
      <c r="FM74" s="115"/>
      <c r="FN74" s="115"/>
      <c r="FO74" s="115"/>
      <c r="FP74" s="115"/>
      <c r="FQ74" s="115"/>
      <c r="FR74" s="115"/>
      <c r="FS74" s="115"/>
      <c r="FT74" s="115"/>
      <c r="FU74" s="115"/>
      <c r="FV74" s="115"/>
      <c r="FW74" s="115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4"/>
      <c r="ND74" s="125"/>
      <c r="NE74" s="126"/>
      <c r="NF74" s="126"/>
      <c r="NG74" s="126"/>
      <c r="NH74" s="126"/>
      <c r="NI74" s="126"/>
      <c r="NJ74" s="126"/>
      <c r="NK74" s="126"/>
      <c r="NL74" s="126"/>
      <c r="NM74" s="126"/>
      <c r="NN74" s="126"/>
      <c r="NO74" s="126"/>
      <c r="NP74" s="126"/>
      <c r="NQ74" s="126"/>
      <c r="NR74" s="127"/>
    </row>
    <row r="75" spans="1:382" ht="13.5" customHeight="1" x14ac:dyDescent="0.15">
      <c r="A75" s="2"/>
      <c r="B75" s="8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15"/>
      <c r="CW75" s="115"/>
      <c r="CX75" s="115"/>
      <c r="CY75" s="115"/>
      <c r="CZ75" s="115"/>
      <c r="DA75" s="115"/>
      <c r="DB75" s="115"/>
      <c r="DC75" s="115"/>
      <c r="DD75" s="115"/>
      <c r="DE75" s="115"/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5"/>
      <c r="DW75" s="115"/>
      <c r="DX75" s="115"/>
      <c r="DY75" s="115"/>
      <c r="DZ75" s="115"/>
      <c r="EA75" s="115"/>
      <c r="EB75" s="115"/>
      <c r="EC75" s="115"/>
      <c r="ED75" s="115"/>
      <c r="EE75" s="115"/>
      <c r="EF75" s="115"/>
      <c r="EG75" s="115"/>
      <c r="EH75" s="115"/>
      <c r="EI75" s="115"/>
      <c r="EJ75" s="115"/>
      <c r="EK75" s="115"/>
      <c r="EL75" s="115"/>
      <c r="EM75" s="115"/>
      <c r="EN75" s="115"/>
      <c r="EO75" s="115"/>
      <c r="EP75" s="115"/>
      <c r="EQ75" s="115"/>
      <c r="ER75" s="115"/>
      <c r="ES75" s="115"/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5"/>
      <c r="FF75" s="115"/>
      <c r="FG75" s="115"/>
      <c r="FH75" s="115"/>
      <c r="FI75" s="115"/>
      <c r="FJ75" s="115"/>
      <c r="FK75" s="115"/>
      <c r="FL75" s="115"/>
      <c r="FM75" s="115"/>
      <c r="FN75" s="115"/>
      <c r="FO75" s="115"/>
      <c r="FP75" s="115"/>
      <c r="FQ75" s="115"/>
      <c r="FR75" s="115"/>
      <c r="FS75" s="115"/>
      <c r="FT75" s="115"/>
      <c r="FU75" s="115"/>
      <c r="FV75" s="115"/>
      <c r="FW75" s="115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4"/>
      <c r="ND75" s="125"/>
      <c r="NE75" s="126"/>
      <c r="NF75" s="126"/>
      <c r="NG75" s="126"/>
      <c r="NH75" s="126"/>
      <c r="NI75" s="126"/>
      <c r="NJ75" s="126"/>
      <c r="NK75" s="126"/>
      <c r="NL75" s="126"/>
      <c r="NM75" s="126"/>
      <c r="NN75" s="126"/>
      <c r="NO75" s="126"/>
      <c r="NP75" s="126"/>
      <c r="NQ75" s="126"/>
      <c r="NR75" s="127"/>
    </row>
    <row r="76" spans="1:382" ht="13.5" customHeight="1" x14ac:dyDescent="0.15">
      <c r="A76" s="2"/>
      <c r="B76" s="8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06" t="str">
        <f>データ!$B$11</f>
        <v>R02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 t="str">
        <f>データ!$C$11</f>
        <v>R03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 t="str">
        <f>データ!$D$11</f>
        <v>R04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 t="str">
        <f>データ!$E$11</f>
        <v>R05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 t="str">
        <f>データ!$F$11</f>
        <v>R06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2"/>
      <c r="CP76" s="2"/>
      <c r="CQ76" s="2"/>
      <c r="CR76" s="2"/>
      <c r="CS76" s="2"/>
      <c r="CT76" s="2"/>
      <c r="CU76" s="2"/>
      <c r="CV76" s="116">
        <f>データ!CN7</f>
        <v>0</v>
      </c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  <c r="EU76" s="117"/>
      <c r="EV76" s="117"/>
      <c r="EW76" s="117"/>
      <c r="EX76" s="117"/>
      <c r="EY76" s="117"/>
      <c r="EZ76" s="117"/>
      <c r="FA76" s="117"/>
      <c r="FB76" s="117"/>
      <c r="FC76" s="117"/>
      <c r="FD76" s="117"/>
      <c r="FE76" s="117"/>
      <c r="FF76" s="117"/>
      <c r="FG76" s="117"/>
      <c r="FH76" s="117"/>
      <c r="FI76" s="117"/>
      <c r="FJ76" s="117"/>
      <c r="FK76" s="117"/>
      <c r="FL76" s="117"/>
      <c r="FM76" s="117"/>
      <c r="FN76" s="117"/>
      <c r="FO76" s="117"/>
      <c r="FP76" s="117"/>
      <c r="FQ76" s="117"/>
      <c r="FR76" s="117"/>
      <c r="FS76" s="117"/>
      <c r="FT76" s="117"/>
      <c r="FU76" s="117"/>
      <c r="FV76" s="117"/>
      <c r="FW76" s="118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06" t="str">
        <f>データ!$B$11</f>
        <v>R02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 t="str">
        <f>データ!$C$11</f>
        <v>R03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 t="str">
        <f>データ!$D$11</f>
        <v>R04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 t="str">
        <f>データ!$E$11</f>
        <v>R05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 t="str">
        <f>データ!$F$11</f>
        <v>R06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06" t="str">
        <f>データ!$B$11</f>
        <v>R02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 t="str">
        <f>データ!$C$11</f>
        <v>R03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 t="str">
        <f>データ!$D$11</f>
        <v>R04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 t="str">
        <f>データ!$E$11</f>
        <v>R05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 t="str">
        <f>データ!$F$11</f>
        <v>R06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2"/>
      <c r="MY76" s="2"/>
      <c r="MZ76" s="2"/>
      <c r="NA76" s="2"/>
      <c r="NB76" s="2"/>
      <c r="NC76" s="34"/>
      <c r="ND76" s="125"/>
      <c r="NE76" s="126"/>
      <c r="NF76" s="126"/>
      <c r="NG76" s="126"/>
      <c r="NH76" s="126"/>
      <c r="NI76" s="126"/>
      <c r="NJ76" s="126"/>
      <c r="NK76" s="126"/>
      <c r="NL76" s="126"/>
      <c r="NM76" s="126"/>
      <c r="NN76" s="126"/>
      <c r="NO76" s="126"/>
      <c r="NP76" s="126"/>
      <c r="NQ76" s="126"/>
      <c r="NR76" s="127"/>
    </row>
    <row r="77" spans="1:382" ht="13.5" customHeight="1" x14ac:dyDescent="0.15">
      <c r="A77" s="2"/>
      <c r="B77" s="8"/>
      <c r="C77" s="2"/>
      <c r="D77" s="2"/>
      <c r="E77" s="2"/>
      <c r="F77" s="2"/>
      <c r="I77" s="109" t="s">
        <v>10</v>
      </c>
      <c r="J77" s="109"/>
      <c r="K77" s="109"/>
      <c r="L77" s="109"/>
      <c r="M77" s="109"/>
      <c r="N77" s="109"/>
      <c r="O77" s="109"/>
      <c r="P77" s="109"/>
      <c r="Q77" s="109"/>
      <c r="R77" s="102" t="str">
        <f>データ!CB7</f>
        <v xml:space="preserve"> </v>
      </c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4"/>
      <c r="AG77" s="102" t="str">
        <f>データ!CC7</f>
        <v xml:space="preserve"> </v>
      </c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4"/>
      <c r="AV77" s="102" t="str">
        <f>データ!CD7</f>
        <v xml:space="preserve"> </v>
      </c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4"/>
      <c r="BK77" s="102" t="str">
        <f>データ!CE7</f>
        <v xml:space="preserve"> </v>
      </c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4"/>
      <c r="BZ77" s="102" t="str">
        <f>データ!CF7</f>
        <v xml:space="preserve"> </v>
      </c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4"/>
      <c r="CO77" s="2"/>
      <c r="CP77" s="2"/>
      <c r="CQ77" s="2"/>
      <c r="CR77" s="2"/>
      <c r="CS77" s="2"/>
      <c r="CT77" s="2"/>
      <c r="CU77" s="2"/>
      <c r="CV77" s="119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  <c r="FL77" s="120"/>
      <c r="FM77" s="120"/>
      <c r="FN77" s="120"/>
      <c r="FO77" s="120"/>
      <c r="FP77" s="120"/>
      <c r="FQ77" s="120"/>
      <c r="FR77" s="120"/>
      <c r="FS77" s="120"/>
      <c r="FT77" s="120"/>
      <c r="FU77" s="120"/>
      <c r="FV77" s="120"/>
      <c r="FW77" s="121"/>
      <c r="FY77" s="2"/>
      <c r="FZ77" s="2"/>
      <c r="GA77" s="2"/>
      <c r="GB77" s="2"/>
      <c r="GC77" s="109" t="s">
        <v>10</v>
      </c>
      <c r="GD77" s="109"/>
      <c r="GE77" s="109"/>
      <c r="GF77" s="109"/>
      <c r="GG77" s="109"/>
      <c r="GH77" s="109"/>
      <c r="GI77" s="109"/>
      <c r="GJ77" s="109"/>
      <c r="GK77" s="109"/>
      <c r="GL77" s="102" t="str">
        <f>データ!CO7</f>
        <v xml:space="preserve"> </v>
      </c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4"/>
      <c r="HA77" s="102" t="str">
        <f>データ!CP7</f>
        <v xml:space="preserve"> </v>
      </c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4"/>
      <c r="HP77" s="102" t="str">
        <f>データ!CQ7</f>
        <v xml:space="preserve"> </v>
      </c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4"/>
      <c r="IE77" s="102" t="str">
        <f>データ!CR7</f>
        <v xml:space="preserve"> </v>
      </c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4"/>
      <c r="IT77" s="102" t="str">
        <f>データ!CS7</f>
        <v xml:space="preserve"> </v>
      </c>
      <c r="IU77" s="103"/>
      <c r="IV77" s="103"/>
      <c r="IW77" s="103"/>
      <c r="IX77" s="103"/>
      <c r="IY77" s="103"/>
      <c r="IZ77" s="103"/>
      <c r="JA77" s="103"/>
      <c r="JB77" s="103"/>
      <c r="JC77" s="103"/>
      <c r="JD77" s="103"/>
      <c r="JE77" s="103"/>
      <c r="JF77" s="103"/>
      <c r="JG77" s="103"/>
      <c r="JH77" s="104"/>
      <c r="JL77" s="2"/>
      <c r="JM77" s="2"/>
      <c r="JN77" s="2"/>
      <c r="JO77" s="2"/>
      <c r="JP77" s="2"/>
      <c r="JQ77" s="2"/>
      <c r="JR77" s="109" t="s">
        <v>10</v>
      </c>
      <c r="JS77" s="109"/>
      <c r="JT77" s="109"/>
      <c r="JU77" s="109"/>
      <c r="JV77" s="109"/>
      <c r="JW77" s="109"/>
      <c r="JX77" s="109"/>
      <c r="JY77" s="109"/>
      <c r="JZ77" s="109"/>
      <c r="KA77" s="102">
        <f>データ!CZ7</f>
        <v>0</v>
      </c>
      <c r="KB77" s="103"/>
      <c r="KC77" s="103"/>
      <c r="KD77" s="103"/>
      <c r="KE77" s="103"/>
      <c r="KF77" s="103"/>
      <c r="KG77" s="103"/>
      <c r="KH77" s="103"/>
      <c r="KI77" s="103"/>
      <c r="KJ77" s="103"/>
      <c r="KK77" s="103"/>
      <c r="KL77" s="103"/>
      <c r="KM77" s="103"/>
      <c r="KN77" s="103"/>
      <c r="KO77" s="104"/>
      <c r="KP77" s="102">
        <f>データ!DA7</f>
        <v>0</v>
      </c>
      <c r="KQ77" s="103"/>
      <c r="KR77" s="103"/>
      <c r="KS77" s="103"/>
      <c r="KT77" s="103"/>
      <c r="KU77" s="103"/>
      <c r="KV77" s="103"/>
      <c r="KW77" s="103"/>
      <c r="KX77" s="103"/>
      <c r="KY77" s="103"/>
      <c r="KZ77" s="103"/>
      <c r="LA77" s="103"/>
      <c r="LB77" s="103"/>
      <c r="LC77" s="103"/>
      <c r="LD77" s="104"/>
      <c r="LE77" s="102">
        <f>データ!DB7</f>
        <v>0</v>
      </c>
      <c r="LF77" s="103"/>
      <c r="LG77" s="103"/>
      <c r="LH77" s="103"/>
      <c r="LI77" s="103"/>
      <c r="LJ77" s="103"/>
      <c r="LK77" s="103"/>
      <c r="LL77" s="103"/>
      <c r="LM77" s="103"/>
      <c r="LN77" s="103"/>
      <c r="LO77" s="103"/>
      <c r="LP77" s="103"/>
      <c r="LQ77" s="103"/>
      <c r="LR77" s="103"/>
      <c r="LS77" s="104"/>
      <c r="LT77" s="102">
        <f>データ!DC7</f>
        <v>0</v>
      </c>
      <c r="LU77" s="103"/>
      <c r="LV77" s="103"/>
      <c r="LW77" s="103"/>
      <c r="LX77" s="103"/>
      <c r="LY77" s="103"/>
      <c r="LZ77" s="103"/>
      <c r="MA77" s="103"/>
      <c r="MB77" s="103"/>
      <c r="MC77" s="103"/>
      <c r="MD77" s="103"/>
      <c r="ME77" s="103"/>
      <c r="MF77" s="103"/>
      <c r="MG77" s="103"/>
      <c r="MH77" s="104"/>
      <c r="MI77" s="102">
        <f>データ!DD7</f>
        <v>0</v>
      </c>
      <c r="MJ77" s="103"/>
      <c r="MK77" s="103"/>
      <c r="ML77" s="103"/>
      <c r="MM77" s="103"/>
      <c r="MN77" s="103"/>
      <c r="MO77" s="103"/>
      <c r="MP77" s="103"/>
      <c r="MQ77" s="103"/>
      <c r="MR77" s="103"/>
      <c r="MS77" s="103"/>
      <c r="MT77" s="103"/>
      <c r="MU77" s="103"/>
      <c r="MV77" s="103"/>
      <c r="MW77" s="104"/>
      <c r="MX77" s="2"/>
      <c r="MY77" s="2"/>
      <c r="MZ77" s="2"/>
      <c r="NA77" s="2"/>
      <c r="NB77" s="2"/>
      <c r="NC77" s="34"/>
      <c r="ND77" s="125"/>
      <c r="NE77" s="126"/>
      <c r="NF77" s="126"/>
      <c r="NG77" s="126"/>
      <c r="NH77" s="126"/>
      <c r="NI77" s="126"/>
      <c r="NJ77" s="126"/>
      <c r="NK77" s="126"/>
      <c r="NL77" s="126"/>
      <c r="NM77" s="126"/>
      <c r="NN77" s="126"/>
      <c r="NO77" s="126"/>
      <c r="NP77" s="126"/>
      <c r="NQ77" s="126"/>
      <c r="NR77" s="127"/>
    </row>
    <row r="78" spans="1:382" ht="13.5" customHeight="1" x14ac:dyDescent="0.15">
      <c r="A78" s="2"/>
      <c r="B78" s="8"/>
      <c r="C78" s="2"/>
      <c r="D78" s="2"/>
      <c r="E78" s="2"/>
      <c r="F78" s="2"/>
      <c r="I78" s="109" t="s">
        <v>55</v>
      </c>
      <c r="J78" s="109"/>
      <c r="K78" s="109"/>
      <c r="L78" s="109"/>
      <c r="M78" s="109"/>
      <c r="N78" s="109"/>
      <c r="O78" s="109"/>
      <c r="P78" s="109"/>
      <c r="Q78" s="109"/>
      <c r="R78" s="102" t="str">
        <f>データ!CG7</f>
        <v xml:space="preserve"> </v>
      </c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4"/>
      <c r="AG78" s="102" t="str">
        <f>データ!CH7</f>
        <v xml:space="preserve"> </v>
      </c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4"/>
      <c r="AV78" s="102" t="str">
        <f>データ!CI7</f>
        <v xml:space="preserve"> </v>
      </c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4"/>
      <c r="BK78" s="102" t="str">
        <f>データ!CJ7</f>
        <v xml:space="preserve"> </v>
      </c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4"/>
      <c r="BZ78" s="102" t="str">
        <f>データ!CK7</f>
        <v xml:space="preserve"> </v>
      </c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4"/>
      <c r="CO78" s="2"/>
      <c r="CP78" s="2"/>
      <c r="CQ78" s="2"/>
      <c r="CR78" s="2"/>
      <c r="CS78" s="2"/>
      <c r="CT78" s="2"/>
      <c r="CU78" s="2"/>
      <c r="CV78" s="119"/>
      <c r="CW78" s="120"/>
      <c r="CX78" s="120"/>
      <c r="CY78" s="120"/>
      <c r="CZ78" s="120"/>
      <c r="DA78" s="120"/>
      <c r="DB78" s="120"/>
      <c r="DC78" s="120"/>
      <c r="DD78" s="120"/>
      <c r="DE78" s="120"/>
      <c r="DF78" s="120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0"/>
      <c r="EA78" s="120"/>
      <c r="EB78" s="120"/>
      <c r="EC78" s="120"/>
      <c r="ED78" s="120"/>
      <c r="EE78" s="120"/>
      <c r="EF78" s="120"/>
      <c r="EG78" s="120"/>
      <c r="EH78" s="120"/>
      <c r="EI78" s="120"/>
      <c r="EJ78" s="120"/>
      <c r="EK78" s="120"/>
      <c r="EL78" s="120"/>
      <c r="EM78" s="120"/>
      <c r="EN78" s="120"/>
      <c r="EO78" s="120"/>
      <c r="EP78" s="120"/>
      <c r="EQ78" s="120"/>
      <c r="ER78" s="120"/>
      <c r="ES78" s="120"/>
      <c r="ET78" s="120"/>
      <c r="EU78" s="120"/>
      <c r="EV78" s="120"/>
      <c r="EW78" s="120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120"/>
      <c r="FP78" s="120"/>
      <c r="FQ78" s="120"/>
      <c r="FR78" s="120"/>
      <c r="FS78" s="120"/>
      <c r="FT78" s="120"/>
      <c r="FU78" s="120"/>
      <c r="FV78" s="120"/>
      <c r="FW78" s="121"/>
      <c r="FY78" s="2"/>
      <c r="FZ78" s="2"/>
      <c r="GA78" s="2"/>
      <c r="GB78" s="2"/>
      <c r="GC78" s="109" t="s">
        <v>55</v>
      </c>
      <c r="GD78" s="109"/>
      <c r="GE78" s="109"/>
      <c r="GF78" s="109"/>
      <c r="GG78" s="109"/>
      <c r="GH78" s="109"/>
      <c r="GI78" s="109"/>
      <c r="GJ78" s="109"/>
      <c r="GK78" s="109"/>
      <c r="GL78" s="102" t="str">
        <f>データ!CT7</f>
        <v xml:space="preserve"> </v>
      </c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4"/>
      <c r="HA78" s="102" t="str">
        <f>データ!CU7</f>
        <v xml:space="preserve"> </v>
      </c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4"/>
      <c r="HP78" s="102" t="str">
        <f>データ!CV7</f>
        <v xml:space="preserve"> </v>
      </c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4"/>
      <c r="IE78" s="102" t="str">
        <f>データ!CW7</f>
        <v xml:space="preserve"> </v>
      </c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4"/>
      <c r="IT78" s="102" t="str">
        <f>データ!CX7</f>
        <v xml:space="preserve"> </v>
      </c>
      <c r="IU78" s="103"/>
      <c r="IV78" s="103"/>
      <c r="IW78" s="103"/>
      <c r="IX78" s="103"/>
      <c r="IY78" s="103"/>
      <c r="IZ78" s="103"/>
      <c r="JA78" s="103"/>
      <c r="JB78" s="103"/>
      <c r="JC78" s="103"/>
      <c r="JD78" s="103"/>
      <c r="JE78" s="103"/>
      <c r="JF78" s="103"/>
      <c r="JG78" s="103"/>
      <c r="JH78" s="104"/>
      <c r="JL78" s="2"/>
      <c r="JM78" s="2"/>
      <c r="JN78" s="2"/>
      <c r="JO78" s="2"/>
      <c r="JP78" s="2"/>
      <c r="JQ78" s="2"/>
      <c r="JR78" s="109" t="s">
        <v>55</v>
      </c>
      <c r="JS78" s="109"/>
      <c r="JT78" s="109"/>
      <c r="JU78" s="109"/>
      <c r="JV78" s="109"/>
      <c r="JW78" s="109"/>
      <c r="JX78" s="109"/>
      <c r="JY78" s="109"/>
      <c r="JZ78" s="109"/>
      <c r="KA78" s="102">
        <f>データ!DE7</f>
        <v>70.3</v>
      </c>
      <c r="KB78" s="103"/>
      <c r="KC78" s="103"/>
      <c r="KD78" s="103"/>
      <c r="KE78" s="103"/>
      <c r="KF78" s="103"/>
      <c r="KG78" s="103"/>
      <c r="KH78" s="103"/>
      <c r="KI78" s="103"/>
      <c r="KJ78" s="103"/>
      <c r="KK78" s="103"/>
      <c r="KL78" s="103"/>
      <c r="KM78" s="103"/>
      <c r="KN78" s="103"/>
      <c r="KO78" s="104"/>
      <c r="KP78" s="102">
        <f>データ!DF7</f>
        <v>70</v>
      </c>
      <c r="KQ78" s="103"/>
      <c r="KR78" s="103"/>
      <c r="KS78" s="103"/>
      <c r="KT78" s="103"/>
      <c r="KU78" s="103"/>
      <c r="KV78" s="103"/>
      <c r="KW78" s="103"/>
      <c r="KX78" s="103"/>
      <c r="KY78" s="103"/>
      <c r="KZ78" s="103"/>
      <c r="LA78" s="103"/>
      <c r="LB78" s="103"/>
      <c r="LC78" s="103"/>
      <c r="LD78" s="104"/>
      <c r="LE78" s="102">
        <f>データ!DG7</f>
        <v>47.6</v>
      </c>
      <c r="LF78" s="103"/>
      <c r="LG78" s="103"/>
      <c r="LH78" s="103"/>
      <c r="LI78" s="103"/>
      <c r="LJ78" s="103"/>
      <c r="LK78" s="103"/>
      <c r="LL78" s="103"/>
      <c r="LM78" s="103"/>
      <c r="LN78" s="103"/>
      <c r="LO78" s="103"/>
      <c r="LP78" s="103"/>
      <c r="LQ78" s="103"/>
      <c r="LR78" s="103"/>
      <c r="LS78" s="104"/>
      <c r="LT78" s="102">
        <f>データ!DH7</f>
        <v>35.9</v>
      </c>
      <c r="LU78" s="103"/>
      <c r="LV78" s="103"/>
      <c r="LW78" s="103"/>
      <c r="LX78" s="103"/>
      <c r="LY78" s="103"/>
      <c r="LZ78" s="103"/>
      <c r="MA78" s="103"/>
      <c r="MB78" s="103"/>
      <c r="MC78" s="103"/>
      <c r="MD78" s="103"/>
      <c r="ME78" s="103"/>
      <c r="MF78" s="103"/>
      <c r="MG78" s="103"/>
      <c r="MH78" s="104"/>
      <c r="MI78" s="102">
        <f>データ!DI7</f>
        <v>24.8</v>
      </c>
      <c r="MJ78" s="103"/>
      <c r="MK78" s="103"/>
      <c r="ML78" s="103"/>
      <c r="MM78" s="103"/>
      <c r="MN78" s="103"/>
      <c r="MO78" s="103"/>
      <c r="MP78" s="103"/>
      <c r="MQ78" s="103"/>
      <c r="MR78" s="103"/>
      <c r="MS78" s="103"/>
      <c r="MT78" s="103"/>
      <c r="MU78" s="103"/>
      <c r="MV78" s="103"/>
      <c r="MW78" s="104"/>
      <c r="MX78" s="2"/>
      <c r="MY78" s="2"/>
      <c r="MZ78" s="2"/>
      <c r="NA78" s="2"/>
      <c r="NB78" s="2"/>
      <c r="NC78" s="34"/>
      <c r="ND78" s="125"/>
      <c r="NE78" s="126"/>
      <c r="NF78" s="126"/>
      <c r="NG78" s="126"/>
      <c r="NH78" s="126"/>
      <c r="NI78" s="126"/>
      <c r="NJ78" s="126"/>
      <c r="NK78" s="126"/>
      <c r="NL78" s="126"/>
      <c r="NM78" s="126"/>
      <c r="NN78" s="126"/>
      <c r="NO78" s="126"/>
      <c r="NP78" s="126"/>
      <c r="NQ78" s="126"/>
      <c r="NR78" s="127"/>
    </row>
    <row r="79" spans="1:382" ht="13.5" customHeight="1" x14ac:dyDescent="0.15">
      <c r="A79" s="2"/>
      <c r="B79" s="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2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4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4"/>
      <c r="ND79" s="125"/>
      <c r="NE79" s="126"/>
      <c r="NF79" s="126"/>
      <c r="NG79" s="126"/>
      <c r="NH79" s="126"/>
      <c r="NI79" s="126"/>
      <c r="NJ79" s="126"/>
      <c r="NK79" s="126"/>
      <c r="NL79" s="126"/>
      <c r="NM79" s="126"/>
      <c r="NN79" s="126"/>
      <c r="NO79" s="126"/>
      <c r="NP79" s="126"/>
      <c r="NQ79" s="126"/>
      <c r="NR79" s="127"/>
    </row>
    <row r="80" spans="1:382" ht="13.5" customHeight="1" x14ac:dyDescent="0.15">
      <c r="A80" s="2"/>
      <c r="B80" s="8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125"/>
      <c r="NE80" s="126"/>
      <c r="NF80" s="126"/>
      <c r="NG80" s="126"/>
      <c r="NH80" s="126"/>
      <c r="NI80" s="126"/>
      <c r="NJ80" s="126"/>
      <c r="NK80" s="126"/>
      <c r="NL80" s="126"/>
      <c r="NM80" s="126"/>
      <c r="NN80" s="126"/>
      <c r="NO80" s="126"/>
      <c r="NP80" s="126"/>
      <c r="NQ80" s="126"/>
      <c r="NR80" s="127"/>
    </row>
    <row r="81" spans="1:382" ht="13.5" customHeight="1" x14ac:dyDescent="0.15">
      <c r="A81" s="2"/>
      <c r="B81" s="8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125"/>
      <c r="NE81" s="126"/>
      <c r="NF81" s="126"/>
      <c r="NG81" s="126"/>
      <c r="NH81" s="126"/>
      <c r="NI81" s="126"/>
      <c r="NJ81" s="126"/>
      <c r="NK81" s="126"/>
      <c r="NL81" s="126"/>
      <c r="NM81" s="126"/>
      <c r="NN81" s="126"/>
      <c r="NO81" s="126"/>
      <c r="NP81" s="126"/>
      <c r="NQ81" s="126"/>
      <c r="NR81" s="127"/>
    </row>
    <row r="82" spans="1:382" ht="13.5" customHeight="1" x14ac:dyDescent="0.15">
      <c r="A82" s="2"/>
      <c r="B82" s="10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  <c r="LL82" s="15"/>
      <c r="LM82" s="15"/>
      <c r="LN82" s="15"/>
      <c r="LO82" s="15"/>
      <c r="LP82" s="15"/>
      <c r="LQ82" s="15"/>
      <c r="LR82" s="15"/>
      <c r="LS82" s="15"/>
      <c r="LT82" s="15"/>
      <c r="LU82" s="15"/>
      <c r="LV82" s="15"/>
      <c r="LW82" s="15"/>
      <c r="LX82" s="15"/>
      <c r="LY82" s="15"/>
      <c r="LZ82" s="15"/>
      <c r="MA82" s="15"/>
      <c r="MB82" s="15"/>
      <c r="MC82" s="15"/>
      <c r="MD82" s="15"/>
      <c r="ME82" s="15"/>
      <c r="MF82" s="15"/>
      <c r="MG82" s="15"/>
      <c r="MH82" s="15"/>
      <c r="MI82" s="15"/>
      <c r="MJ82" s="15"/>
      <c r="MK82" s="15"/>
      <c r="ML82" s="15"/>
      <c r="MM82" s="15"/>
      <c r="MN82" s="15"/>
      <c r="MO82" s="15"/>
      <c r="MP82" s="15"/>
      <c r="MQ82" s="15"/>
      <c r="MR82" s="15"/>
      <c r="MS82" s="15"/>
      <c r="MT82" s="15"/>
      <c r="MU82" s="15"/>
      <c r="MV82" s="15"/>
      <c r="MW82" s="15"/>
      <c r="MX82" s="15"/>
      <c r="MY82" s="15"/>
      <c r="MZ82" s="15"/>
      <c r="NA82" s="15"/>
      <c r="NB82" s="33"/>
      <c r="NC82" s="2"/>
      <c r="ND82" s="128"/>
      <c r="NE82" s="129"/>
      <c r="NF82" s="129"/>
      <c r="NG82" s="129"/>
      <c r="NH82" s="129"/>
      <c r="NI82" s="129"/>
      <c r="NJ82" s="129"/>
      <c r="NK82" s="129"/>
      <c r="NL82" s="129"/>
      <c r="NM82" s="129"/>
      <c r="NN82" s="129"/>
      <c r="NO82" s="129"/>
      <c r="NP82" s="129"/>
      <c r="NQ82" s="129"/>
      <c r="NR82" s="130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11" t="s">
        <v>60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382" hidden="1" x14ac:dyDescent="0.15">
      <c r="B87" s="11" t="s">
        <v>37</v>
      </c>
      <c r="C87" s="11" t="s">
        <v>62</v>
      </c>
      <c r="D87" s="11" t="s">
        <v>64</v>
      </c>
      <c r="E87" s="11" t="s">
        <v>38</v>
      </c>
      <c r="F87" s="11" t="s">
        <v>5</v>
      </c>
      <c r="G87" s="11" t="s">
        <v>65</v>
      </c>
      <c r="H87" s="11" t="s">
        <v>59</v>
      </c>
      <c r="I87" s="11" t="s">
        <v>61</v>
      </c>
      <c r="J87" s="11" t="s">
        <v>30</v>
      </c>
      <c r="K87" s="11" t="s">
        <v>63</v>
      </c>
      <c r="L87" s="11" t="s">
        <v>67</v>
      </c>
      <c r="M87" s="18" t="s">
        <v>38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382" hidden="1" x14ac:dyDescent="0.15">
      <c r="B88" s="11" t="str">
        <f>データ!AI6</f>
        <v>【1,604.7】</v>
      </c>
      <c r="C88" s="11" t="str">
        <f>データ!AT6</f>
        <v>【3.8】</v>
      </c>
      <c r="D88" s="11" t="str">
        <f>データ!BE6</f>
        <v>【39】</v>
      </c>
      <c r="E88" s="11" t="str">
        <f>データ!DU6</f>
        <v>【218.2】</v>
      </c>
      <c r="F88" s="11" t="str">
        <f>データ!BP6</f>
        <v>【2.0】</v>
      </c>
      <c r="G88" s="11" t="str">
        <f>データ!CA6</f>
        <v>【10,905】</v>
      </c>
      <c r="H88" s="11" t="str">
        <f>データ!CL6</f>
        <v xml:space="preserve"> </v>
      </c>
      <c r="I88" s="11" t="s">
        <v>47</v>
      </c>
      <c r="J88" s="11" t="s">
        <v>47</v>
      </c>
      <c r="K88" s="11" t="str">
        <f>データ!CY6</f>
        <v xml:space="preserve"> </v>
      </c>
      <c r="L88" s="11" t="str">
        <f>データ!DJ6</f>
        <v>【73.4】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</sheetData>
  <sheetProtection algorithmName="SHA-512" hashValue="LxfpspNnxJqL+6WXRTNMVyAmk1Z4rU7/xk3PfdC4yKQ6kq9fPzJRNZBrWaGrJt1ltFQNxaD32NaJrL7afaBZ4w==" saltValue="Th4mf4E79FjJXQsn0BQ8HQ==" spinCount="100000" sheet="1" objects="1" scenarios="1" formatCells="0" formatColumns="0" formatRows="0"/>
  <mergeCells count="208"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52</v>
      </c>
      <c r="Y1" s="18">
        <v>1</v>
      </c>
      <c r="Z1" s="18">
        <v>1</v>
      </c>
      <c r="AA1" s="18">
        <v>1</v>
      </c>
      <c r="AB1" s="18">
        <v>1</v>
      </c>
      <c r="AC1" s="18">
        <v>1</v>
      </c>
      <c r="AD1" s="18">
        <v>1</v>
      </c>
      <c r="AE1" s="18">
        <v>1</v>
      </c>
      <c r="AF1" s="18">
        <v>1</v>
      </c>
      <c r="AG1" s="18">
        <v>1</v>
      </c>
      <c r="AH1" s="18">
        <v>1</v>
      </c>
      <c r="AI1" s="18"/>
      <c r="AJ1" s="18">
        <v>1</v>
      </c>
      <c r="AK1" s="18">
        <v>1</v>
      </c>
      <c r="AL1" s="18">
        <v>1</v>
      </c>
      <c r="AM1" s="18">
        <v>1</v>
      </c>
      <c r="AN1" s="18">
        <v>1</v>
      </c>
      <c r="AO1" s="18">
        <v>1</v>
      </c>
      <c r="AP1" s="18">
        <v>1</v>
      </c>
      <c r="AQ1" s="18">
        <v>1</v>
      </c>
      <c r="AR1" s="18">
        <v>1</v>
      </c>
      <c r="AS1" s="18">
        <v>1</v>
      </c>
      <c r="AT1" s="18"/>
      <c r="AU1" s="18">
        <v>1</v>
      </c>
      <c r="AV1" s="18">
        <v>1</v>
      </c>
      <c r="AW1" s="18">
        <v>1</v>
      </c>
      <c r="AX1" s="18">
        <v>1</v>
      </c>
      <c r="AY1" s="18">
        <v>1</v>
      </c>
      <c r="AZ1" s="18">
        <v>1</v>
      </c>
      <c r="BA1" s="18">
        <v>1</v>
      </c>
      <c r="BB1" s="18">
        <v>1</v>
      </c>
      <c r="BC1" s="18">
        <v>1</v>
      </c>
      <c r="BD1" s="18">
        <v>1</v>
      </c>
      <c r="BE1" s="18"/>
      <c r="BF1" s="18">
        <v>1</v>
      </c>
      <c r="BG1" s="18">
        <v>1</v>
      </c>
      <c r="BH1" s="18">
        <v>1</v>
      </c>
      <c r="BI1" s="18">
        <v>1</v>
      </c>
      <c r="BJ1" s="18">
        <v>1</v>
      </c>
      <c r="BK1" s="18">
        <v>1</v>
      </c>
      <c r="BL1" s="18">
        <v>1</v>
      </c>
      <c r="BM1" s="18">
        <v>1</v>
      </c>
      <c r="BN1" s="18">
        <v>1</v>
      </c>
      <c r="BO1" s="18">
        <v>1</v>
      </c>
      <c r="BP1" s="18"/>
      <c r="BQ1" s="18">
        <v>1</v>
      </c>
      <c r="BR1" s="18">
        <v>1</v>
      </c>
      <c r="BS1" s="18">
        <v>1</v>
      </c>
      <c r="BT1" s="18">
        <v>1</v>
      </c>
      <c r="BU1" s="18">
        <v>1</v>
      </c>
      <c r="BV1" s="18">
        <v>1</v>
      </c>
      <c r="BW1" s="18">
        <v>1</v>
      </c>
      <c r="BX1" s="18">
        <v>1</v>
      </c>
      <c r="BY1" s="18">
        <v>1</v>
      </c>
      <c r="BZ1" s="18">
        <v>1</v>
      </c>
      <c r="CA1" s="18"/>
      <c r="CB1" s="18">
        <v>1</v>
      </c>
      <c r="CC1" s="18">
        <v>1</v>
      </c>
      <c r="CD1" s="18">
        <v>1</v>
      </c>
      <c r="CE1" s="18">
        <v>1</v>
      </c>
      <c r="CF1" s="18">
        <v>1</v>
      </c>
      <c r="CG1" s="18">
        <v>1</v>
      </c>
      <c r="CH1" s="18">
        <v>1</v>
      </c>
      <c r="CI1" s="18">
        <v>1</v>
      </c>
      <c r="CJ1" s="18">
        <v>1</v>
      </c>
      <c r="CK1" s="18">
        <v>1</v>
      </c>
      <c r="CL1" s="18"/>
      <c r="CO1" s="18">
        <v>1</v>
      </c>
      <c r="CP1" s="18">
        <v>1</v>
      </c>
      <c r="CQ1" s="18">
        <v>1</v>
      </c>
      <c r="CR1" s="18">
        <v>1</v>
      </c>
      <c r="CS1" s="18">
        <v>1</v>
      </c>
      <c r="CT1" s="18">
        <v>1</v>
      </c>
      <c r="CU1" s="18">
        <v>1</v>
      </c>
      <c r="CV1" s="18">
        <v>1</v>
      </c>
      <c r="CW1" s="18">
        <v>1</v>
      </c>
      <c r="CX1" s="18">
        <v>1</v>
      </c>
      <c r="CY1" s="18"/>
      <c r="CZ1" s="18">
        <v>1</v>
      </c>
      <c r="DA1" s="18">
        <v>1</v>
      </c>
      <c r="DB1" s="18">
        <v>1</v>
      </c>
      <c r="DC1" s="18">
        <v>1</v>
      </c>
      <c r="DD1" s="18">
        <v>1</v>
      </c>
      <c r="DE1" s="18">
        <v>1</v>
      </c>
      <c r="DF1" s="18">
        <v>1</v>
      </c>
      <c r="DG1" s="18">
        <v>1</v>
      </c>
      <c r="DH1" s="18">
        <v>1</v>
      </c>
      <c r="DI1" s="18">
        <v>1</v>
      </c>
      <c r="DJ1" s="18"/>
      <c r="DK1" s="18">
        <v>1</v>
      </c>
      <c r="DL1" s="18">
        <v>1</v>
      </c>
      <c r="DM1" s="18">
        <v>1</v>
      </c>
      <c r="DN1" s="18">
        <v>1</v>
      </c>
      <c r="DO1" s="18">
        <v>1</v>
      </c>
      <c r="DP1" s="18">
        <v>1</v>
      </c>
      <c r="DQ1" s="18">
        <v>1</v>
      </c>
      <c r="DR1" s="18">
        <v>1</v>
      </c>
      <c r="DS1" s="18">
        <v>1</v>
      </c>
      <c r="DT1" s="18">
        <v>1</v>
      </c>
      <c r="DU1" s="18"/>
    </row>
    <row r="2" spans="1:125" x14ac:dyDescent="0.15">
      <c r="A2" s="36" t="s">
        <v>40</v>
      </c>
      <c r="B2" s="36">
        <f t="shared" ref="B2:DU2" si="0">COLUMN()-1</f>
        <v>1</v>
      </c>
      <c r="C2" s="36">
        <f t="shared" si="0"/>
        <v>2</v>
      </c>
      <c r="D2" s="36">
        <f t="shared" si="0"/>
        <v>3</v>
      </c>
      <c r="E2" s="36">
        <f t="shared" si="0"/>
        <v>4</v>
      </c>
      <c r="F2" s="36">
        <f t="shared" si="0"/>
        <v>5</v>
      </c>
      <c r="G2" s="36">
        <f t="shared" si="0"/>
        <v>6</v>
      </c>
      <c r="H2" s="36">
        <f t="shared" si="0"/>
        <v>7</v>
      </c>
      <c r="I2" s="36">
        <f t="shared" si="0"/>
        <v>8</v>
      </c>
      <c r="J2" s="36">
        <f t="shared" si="0"/>
        <v>9</v>
      </c>
      <c r="K2" s="36">
        <f t="shared" si="0"/>
        <v>10</v>
      </c>
      <c r="L2" s="36">
        <f t="shared" si="0"/>
        <v>11</v>
      </c>
      <c r="M2" s="36">
        <f t="shared" si="0"/>
        <v>12</v>
      </c>
      <c r="N2" s="36">
        <f t="shared" si="0"/>
        <v>13</v>
      </c>
      <c r="O2" s="36">
        <f t="shared" si="0"/>
        <v>14</v>
      </c>
      <c r="P2" s="36">
        <f t="shared" si="0"/>
        <v>15</v>
      </c>
      <c r="Q2" s="36">
        <f t="shared" si="0"/>
        <v>16</v>
      </c>
      <c r="R2" s="36">
        <f t="shared" si="0"/>
        <v>17</v>
      </c>
      <c r="S2" s="36">
        <f t="shared" si="0"/>
        <v>18</v>
      </c>
      <c r="T2" s="36">
        <f t="shared" si="0"/>
        <v>19</v>
      </c>
      <c r="U2" s="36">
        <f t="shared" si="0"/>
        <v>20</v>
      </c>
      <c r="V2" s="36">
        <f t="shared" si="0"/>
        <v>21</v>
      </c>
      <c r="W2" s="36">
        <f t="shared" si="0"/>
        <v>22</v>
      </c>
      <c r="X2" s="36">
        <f t="shared" si="0"/>
        <v>23</v>
      </c>
      <c r="Y2" s="36">
        <f t="shared" si="0"/>
        <v>24</v>
      </c>
      <c r="Z2" s="36">
        <f t="shared" si="0"/>
        <v>25</v>
      </c>
      <c r="AA2" s="36">
        <f t="shared" si="0"/>
        <v>26</v>
      </c>
      <c r="AB2" s="36">
        <f t="shared" si="0"/>
        <v>27</v>
      </c>
      <c r="AC2" s="36">
        <f t="shared" si="0"/>
        <v>28</v>
      </c>
      <c r="AD2" s="36">
        <f t="shared" si="0"/>
        <v>29</v>
      </c>
      <c r="AE2" s="36">
        <f t="shared" si="0"/>
        <v>30</v>
      </c>
      <c r="AF2" s="36">
        <f t="shared" si="0"/>
        <v>31</v>
      </c>
      <c r="AG2" s="36">
        <f t="shared" si="0"/>
        <v>32</v>
      </c>
      <c r="AH2" s="36">
        <f t="shared" si="0"/>
        <v>33</v>
      </c>
      <c r="AI2" s="36">
        <f t="shared" si="0"/>
        <v>34</v>
      </c>
      <c r="AJ2" s="36">
        <f t="shared" si="0"/>
        <v>35</v>
      </c>
      <c r="AK2" s="36">
        <f t="shared" si="0"/>
        <v>36</v>
      </c>
      <c r="AL2" s="36">
        <f t="shared" si="0"/>
        <v>37</v>
      </c>
      <c r="AM2" s="36">
        <f t="shared" si="0"/>
        <v>38</v>
      </c>
      <c r="AN2" s="36">
        <f t="shared" si="0"/>
        <v>39</v>
      </c>
      <c r="AO2" s="36">
        <f t="shared" si="0"/>
        <v>40</v>
      </c>
      <c r="AP2" s="36">
        <f t="shared" si="0"/>
        <v>41</v>
      </c>
      <c r="AQ2" s="36">
        <f t="shared" si="0"/>
        <v>42</v>
      </c>
      <c r="AR2" s="36">
        <f t="shared" si="0"/>
        <v>43</v>
      </c>
      <c r="AS2" s="36">
        <f t="shared" si="0"/>
        <v>44</v>
      </c>
      <c r="AT2" s="36">
        <f t="shared" si="0"/>
        <v>45</v>
      </c>
      <c r="AU2" s="36">
        <f t="shared" si="0"/>
        <v>46</v>
      </c>
      <c r="AV2" s="36">
        <f t="shared" si="0"/>
        <v>47</v>
      </c>
      <c r="AW2" s="36">
        <f t="shared" si="0"/>
        <v>48</v>
      </c>
      <c r="AX2" s="36">
        <f t="shared" si="0"/>
        <v>49</v>
      </c>
      <c r="AY2" s="36">
        <f t="shared" si="0"/>
        <v>50</v>
      </c>
      <c r="AZ2" s="36">
        <f t="shared" si="0"/>
        <v>51</v>
      </c>
      <c r="BA2" s="36">
        <f t="shared" si="0"/>
        <v>52</v>
      </c>
      <c r="BB2" s="36">
        <f t="shared" si="0"/>
        <v>53</v>
      </c>
      <c r="BC2" s="36">
        <f t="shared" si="0"/>
        <v>54</v>
      </c>
      <c r="BD2" s="36">
        <f t="shared" si="0"/>
        <v>55</v>
      </c>
      <c r="BE2" s="36">
        <f t="shared" si="0"/>
        <v>56</v>
      </c>
      <c r="BF2" s="36">
        <f t="shared" si="0"/>
        <v>57</v>
      </c>
      <c r="BG2" s="36">
        <f t="shared" si="0"/>
        <v>58</v>
      </c>
      <c r="BH2" s="36">
        <f t="shared" si="0"/>
        <v>59</v>
      </c>
      <c r="BI2" s="36">
        <f t="shared" si="0"/>
        <v>60</v>
      </c>
      <c r="BJ2" s="36">
        <f t="shared" si="0"/>
        <v>61</v>
      </c>
      <c r="BK2" s="36">
        <f t="shared" si="0"/>
        <v>62</v>
      </c>
      <c r="BL2" s="36">
        <f t="shared" si="0"/>
        <v>63</v>
      </c>
      <c r="BM2" s="36">
        <f t="shared" si="0"/>
        <v>64</v>
      </c>
      <c r="BN2" s="36">
        <f t="shared" si="0"/>
        <v>65</v>
      </c>
      <c r="BO2" s="36">
        <f t="shared" si="0"/>
        <v>66</v>
      </c>
      <c r="BP2" s="36">
        <f t="shared" si="0"/>
        <v>67</v>
      </c>
      <c r="BQ2" s="36">
        <f t="shared" si="0"/>
        <v>68</v>
      </c>
      <c r="BR2" s="36">
        <f t="shared" si="0"/>
        <v>69</v>
      </c>
      <c r="BS2" s="36">
        <f t="shared" si="0"/>
        <v>70</v>
      </c>
      <c r="BT2" s="36">
        <f t="shared" si="0"/>
        <v>71</v>
      </c>
      <c r="BU2" s="36">
        <f t="shared" si="0"/>
        <v>72</v>
      </c>
      <c r="BV2" s="36">
        <f t="shared" si="0"/>
        <v>73</v>
      </c>
      <c r="BW2" s="36">
        <f t="shared" si="0"/>
        <v>74</v>
      </c>
      <c r="BX2" s="36">
        <f t="shared" si="0"/>
        <v>75</v>
      </c>
      <c r="BY2" s="36">
        <f t="shared" si="0"/>
        <v>76</v>
      </c>
      <c r="BZ2" s="36">
        <f t="shared" si="0"/>
        <v>77</v>
      </c>
      <c r="CA2" s="36">
        <f t="shared" si="0"/>
        <v>78</v>
      </c>
      <c r="CB2" s="36">
        <f t="shared" si="0"/>
        <v>79</v>
      </c>
      <c r="CC2" s="36">
        <f t="shared" si="0"/>
        <v>80</v>
      </c>
      <c r="CD2" s="36">
        <f t="shared" si="0"/>
        <v>81</v>
      </c>
      <c r="CE2" s="36">
        <f t="shared" si="0"/>
        <v>82</v>
      </c>
      <c r="CF2" s="36">
        <f t="shared" si="0"/>
        <v>83</v>
      </c>
      <c r="CG2" s="36">
        <f t="shared" si="0"/>
        <v>84</v>
      </c>
      <c r="CH2" s="36">
        <f t="shared" si="0"/>
        <v>85</v>
      </c>
      <c r="CI2" s="36">
        <f t="shared" si="0"/>
        <v>86</v>
      </c>
      <c r="CJ2" s="36">
        <f t="shared" si="0"/>
        <v>87</v>
      </c>
      <c r="CK2" s="36">
        <f t="shared" si="0"/>
        <v>88</v>
      </c>
      <c r="CL2" s="36">
        <f t="shared" si="0"/>
        <v>89</v>
      </c>
      <c r="CM2" s="36">
        <f t="shared" si="0"/>
        <v>90</v>
      </c>
      <c r="CN2" s="36">
        <f t="shared" si="0"/>
        <v>91</v>
      </c>
      <c r="CO2" s="36">
        <f t="shared" si="0"/>
        <v>92</v>
      </c>
      <c r="CP2" s="36">
        <f t="shared" si="0"/>
        <v>93</v>
      </c>
      <c r="CQ2" s="36">
        <f t="shared" si="0"/>
        <v>94</v>
      </c>
      <c r="CR2" s="36">
        <f t="shared" si="0"/>
        <v>95</v>
      </c>
      <c r="CS2" s="36">
        <f t="shared" si="0"/>
        <v>96</v>
      </c>
      <c r="CT2" s="36">
        <f t="shared" si="0"/>
        <v>97</v>
      </c>
      <c r="CU2" s="36">
        <f t="shared" si="0"/>
        <v>98</v>
      </c>
      <c r="CV2" s="36">
        <f t="shared" si="0"/>
        <v>99</v>
      </c>
      <c r="CW2" s="36">
        <f t="shared" si="0"/>
        <v>100</v>
      </c>
      <c r="CX2" s="36">
        <f t="shared" si="0"/>
        <v>101</v>
      </c>
      <c r="CY2" s="36">
        <f t="shared" si="0"/>
        <v>102</v>
      </c>
      <c r="CZ2" s="36">
        <f t="shared" si="0"/>
        <v>103</v>
      </c>
      <c r="DA2" s="36">
        <f t="shared" si="0"/>
        <v>104</v>
      </c>
      <c r="DB2" s="36">
        <f t="shared" si="0"/>
        <v>105</v>
      </c>
      <c r="DC2" s="36">
        <f t="shared" si="0"/>
        <v>106</v>
      </c>
      <c r="DD2" s="36">
        <f t="shared" si="0"/>
        <v>107</v>
      </c>
      <c r="DE2" s="36">
        <f t="shared" si="0"/>
        <v>108</v>
      </c>
      <c r="DF2" s="36">
        <f t="shared" si="0"/>
        <v>109</v>
      </c>
      <c r="DG2" s="36">
        <f t="shared" si="0"/>
        <v>110</v>
      </c>
      <c r="DH2" s="36">
        <f t="shared" si="0"/>
        <v>111</v>
      </c>
      <c r="DI2" s="36">
        <f t="shared" si="0"/>
        <v>112</v>
      </c>
      <c r="DJ2" s="36">
        <f t="shared" si="0"/>
        <v>113</v>
      </c>
      <c r="DK2" s="36">
        <f t="shared" si="0"/>
        <v>114</v>
      </c>
      <c r="DL2" s="36">
        <f t="shared" si="0"/>
        <v>115</v>
      </c>
      <c r="DM2" s="36">
        <f t="shared" si="0"/>
        <v>116</v>
      </c>
      <c r="DN2" s="36">
        <f t="shared" si="0"/>
        <v>117</v>
      </c>
      <c r="DO2" s="36">
        <f t="shared" si="0"/>
        <v>118</v>
      </c>
      <c r="DP2" s="36">
        <f t="shared" si="0"/>
        <v>119</v>
      </c>
      <c r="DQ2" s="36">
        <f t="shared" si="0"/>
        <v>120</v>
      </c>
      <c r="DR2" s="36">
        <f t="shared" si="0"/>
        <v>121</v>
      </c>
      <c r="DS2" s="36">
        <f t="shared" si="0"/>
        <v>122</v>
      </c>
      <c r="DT2" s="36">
        <f t="shared" si="0"/>
        <v>123</v>
      </c>
      <c r="DU2" s="36">
        <f t="shared" si="0"/>
        <v>124</v>
      </c>
    </row>
    <row r="3" spans="1:125" ht="13.15" customHeight="1" x14ac:dyDescent="0.15">
      <c r="A3" s="36" t="s">
        <v>18</v>
      </c>
      <c r="B3" s="38" t="s">
        <v>32</v>
      </c>
      <c r="C3" s="38" t="s">
        <v>68</v>
      </c>
      <c r="D3" s="38" t="s">
        <v>44</v>
      </c>
      <c r="E3" s="38" t="s">
        <v>4</v>
      </c>
      <c r="F3" s="38" t="s">
        <v>3</v>
      </c>
      <c r="G3" s="38" t="s">
        <v>54</v>
      </c>
      <c r="H3" s="136" t="s">
        <v>21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50" t="s">
        <v>70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9"/>
      <c r="CM3" s="60"/>
      <c r="CN3" s="60"/>
      <c r="CO3" s="50" t="s">
        <v>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61"/>
      <c r="DA3" s="53"/>
      <c r="DB3" s="53"/>
      <c r="DC3" s="53"/>
      <c r="DD3" s="53"/>
      <c r="DE3" s="53"/>
      <c r="DF3" s="53"/>
      <c r="DG3" s="53"/>
      <c r="DH3" s="53"/>
      <c r="DI3" s="53"/>
      <c r="DJ3" s="59"/>
      <c r="DK3" s="53" t="s">
        <v>51</v>
      </c>
      <c r="DL3" s="53"/>
      <c r="DM3" s="53"/>
      <c r="DN3" s="53"/>
      <c r="DO3" s="53"/>
      <c r="DP3" s="53"/>
      <c r="DQ3" s="53"/>
      <c r="DR3" s="53"/>
      <c r="DS3" s="53"/>
      <c r="DT3" s="53"/>
      <c r="DU3" s="59"/>
    </row>
    <row r="4" spans="1:125" x14ac:dyDescent="0.15">
      <c r="A4" s="36" t="s">
        <v>66</v>
      </c>
      <c r="B4" s="39"/>
      <c r="C4" s="39"/>
      <c r="D4" s="39"/>
      <c r="E4" s="39"/>
      <c r="F4" s="39"/>
      <c r="G4" s="39"/>
      <c r="H4" s="138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1" t="s">
        <v>49</v>
      </c>
      <c r="Z4" s="132"/>
      <c r="AA4" s="132"/>
      <c r="AB4" s="132"/>
      <c r="AC4" s="132"/>
      <c r="AD4" s="132"/>
      <c r="AE4" s="132"/>
      <c r="AF4" s="132"/>
      <c r="AG4" s="132"/>
      <c r="AH4" s="132"/>
      <c r="AI4" s="133"/>
      <c r="AJ4" s="134" t="s">
        <v>26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5" t="s">
        <v>50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 t="s">
        <v>2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5" t="s">
        <v>11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 t="s">
        <v>71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40" t="s">
        <v>72</v>
      </c>
      <c r="CN4" s="140" t="s">
        <v>73</v>
      </c>
      <c r="CO4" s="131" t="s">
        <v>74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3"/>
      <c r="CZ4" s="134" t="s">
        <v>75</v>
      </c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1" t="s">
        <v>76</v>
      </c>
      <c r="DL4" s="132"/>
      <c r="DM4" s="132"/>
      <c r="DN4" s="132"/>
      <c r="DO4" s="132"/>
      <c r="DP4" s="132"/>
      <c r="DQ4" s="132"/>
      <c r="DR4" s="132"/>
      <c r="DS4" s="132"/>
      <c r="DT4" s="132"/>
      <c r="DU4" s="133"/>
    </row>
    <row r="5" spans="1:125" x14ac:dyDescent="0.15">
      <c r="A5" s="36" t="s">
        <v>77</v>
      </c>
      <c r="B5" s="40"/>
      <c r="C5" s="40"/>
      <c r="D5" s="40"/>
      <c r="E5" s="40"/>
      <c r="F5" s="40"/>
      <c r="G5" s="40"/>
      <c r="H5" s="44" t="s">
        <v>78</v>
      </c>
      <c r="I5" s="44" t="s">
        <v>80</v>
      </c>
      <c r="J5" s="44" t="s">
        <v>81</v>
      </c>
      <c r="K5" s="44" t="s">
        <v>82</v>
      </c>
      <c r="L5" s="44" t="s">
        <v>83</v>
      </c>
      <c r="M5" s="44" t="s">
        <v>15</v>
      </c>
      <c r="N5" s="44" t="s">
        <v>6</v>
      </c>
      <c r="O5" s="44" t="s">
        <v>84</v>
      </c>
      <c r="P5" s="44" t="s">
        <v>25</v>
      </c>
      <c r="Q5" s="44" t="s">
        <v>85</v>
      </c>
      <c r="R5" s="44" t="s">
        <v>86</v>
      </c>
      <c r="S5" s="44" t="s">
        <v>42</v>
      </c>
      <c r="T5" s="44" t="s">
        <v>87</v>
      </c>
      <c r="U5" s="44" t="s">
        <v>88</v>
      </c>
      <c r="V5" s="44" t="s">
        <v>89</v>
      </c>
      <c r="W5" s="44" t="s">
        <v>90</v>
      </c>
      <c r="X5" s="44" t="s">
        <v>91</v>
      </c>
      <c r="Y5" s="44" t="s">
        <v>28</v>
      </c>
      <c r="Z5" s="44" t="s">
        <v>92</v>
      </c>
      <c r="AA5" s="44" t="s">
        <v>93</v>
      </c>
      <c r="AB5" s="44" t="s">
        <v>94</v>
      </c>
      <c r="AC5" s="44" t="s">
        <v>95</v>
      </c>
      <c r="AD5" s="44" t="s">
        <v>96</v>
      </c>
      <c r="AE5" s="44" t="s">
        <v>69</v>
      </c>
      <c r="AF5" s="44" t="s">
        <v>97</v>
      </c>
      <c r="AG5" s="44" t="s">
        <v>98</v>
      </c>
      <c r="AH5" s="44" t="s">
        <v>99</v>
      </c>
      <c r="AI5" s="44" t="s">
        <v>100</v>
      </c>
      <c r="AJ5" s="44" t="s">
        <v>28</v>
      </c>
      <c r="AK5" s="44" t="s">
        <v>92</v>
      </c>
      <c r="AL5" s="44" t="s">
        <v>93</v>
      </c>
      <c r="AM5" s="44" t="s">
        <v>94</v>
      </c>
      <c r="AN5" s="44" t="s">
        <v>95</v>
      </c>
      <c r="AO5" s="44" t="s">
        <v>96</v>
      </c>
      <c r="AP5" s="44" t="s">
        <v>69</v>
      </c>
      <c r="AQ5" s="44" t="s">
        <v>97</v>
      </c>
      <c r="AR5" s="44" t="s">
        <v>98</v>
      </c>
      <c r="AS5" s="44" t="s">
        <v>99</v>
      </c>
      <c r="AT5" s="44" t="s">
        <v>100</v>
      </c>
      <c r="AU5" s="44" t="s">
        <v>28</v>
      </c>
      <c r="AV5" s="44" t="s">
        <v>92</v>
      </c>
      <c r="AW5" s="44" t="s">
        <v>93</v>
      </c>
      <c r="AX5" s="44" t="s">
        <v>94</v>
      </c>
      <c r="AY5" s="44" t="s">
        <v>95</v>
      </c>
      <c r="AZ5" s="44" t="s">
        <v>96</v>
      </c>
      <c r="BA5" s="44" t="s">
        <v>69</v>
      </c>
      <c r="BB5" s="44" t="s">
        <v>97</v>
      </c>
      <c r="BC5" s="44" t="s">
        <v>98</v>
      </c>
      <c r="BD5" s="44" t="s">
        <v>99</v>
      </c>
      <c r="BE5" s="44" t="s">
        <v>100</v>
      </c>
      <c r="BF5" s="44" t="s">
        <v>28</v>
      </c>
      <c r="BG5" s="44" t="s">
        <v>92</v>
      </c>
      <c r="BH5" s="44" t="s">
        <v>93</v>
      </c>
      <c r="BI5" s="44" t="s">
        <v>94</v>
      </c>
      <c r="BJ5" s="44" t="s">
        <v>95</v>
      </c>
      <c r="BK5" s="44" t="s">
        <v>96</v>
      </c>
      <c r="BL5" s="44" t="s">
        <v>69</v>
      </c>
      <c r="BM5" s="44" t="s">
        <v>97</v>
      </c>
      <c r="BN5" s="44" t="s">
        <v>98</v>
      </c>
      <c r="BO5" s="44" t="s">
        <v>99</v>
      </c>
      <c r="BP5" s="44" t="s">
        <v>100</v>
      </c>
      <c r="BQ5" s="44" t="s">
        <v>28</v>
      </c>
      <c r="BR5" s="44" t="s">
        <v>92</v>
      </c>
      <c r="BS5" s="44" t="s">
        <v>93</v>
      </c>
      <c r="BT5" s="44" t="s">
        <v>94</v>
      </c>
      <c r="BU5" s="44" t="s">
        <v>95</v>
      </c>
      <c r="BV5" s="44" t="s">
        <v>96</v>
      </c>
      <c r="BW5" s="44" t="s">
        <v>69</v>
      </c>
      <c r="BX5" s="44" t="s">
        <v>97</v>
      </c>
      <c r="BY5" s="44" t="s">
        <v>98</v>
      </c>
      <c r="BZ5" s="44" t="s">
        <v>99</v>
      </c>
      <c r="CA5" s="44" t="s">
        <v>100</v>
      </c>
      <c r="CB5" s="44" t="s">
        <v>28</v>
      </c>
      <c r="CC5" s="44" t="s">
        <v>92</v>
      </c>
      <c r="CD5" s="44" t="s">
        <v>93</v>
      </c>
      <c r="CE5" s="44" t="s">
        <v>94</v>
      </c>
      <c r="CF5" s="44" t="s">
        <v>95</v>
      </c>
      <c r="CG5" s="44" t="s">
        <v>96</v>
      </c>
      <c r="CH5" s="44" t="s">
        <v>69</v>
      </c>
      <c r="CI5" s="44" t="s">
        <v>97</v>
      </c>
      <c r="CJ5" s="44" t="s">
        <v>98</v>
      </c>
      <c r="CK5" s="44" t="s">
        <v>99</v>
      </c>
      <c r="CL5" s="44" t="s">
        <v>100</v>
      </c>
      <c r="CM5" s="141"/>
      <c r="CN5" s="141"/>
      <c r="CO5" s="44" t="s">
        <v>28</v>
      </c>
      <c r="CP5" s="44" t="s">
        <v>92</v>
      </c>
      <c r="CQ5" s="44" t="s">
        <v>93</v>
      </c>
      <c r="CR5" s="44" t="s">
        <v>94</v>
      </c>
      <c r="CS5" s="44" t="s">
        <v>95</v>
      </c>
      <c r="CT5" s="44" t="s">
        <v>96</v>
      </c>
      <c r="CU5" s="44" t="s">
        <v>69</v>
      </c>
      <c r="CV5" s="44" t="s">
        <v>97</v>
      </c>
      <c r="CW5" s="44" t="s">
        <v>98</v>
      </c>
      <c r="CX5" s="44" t="s">
        <v>99</v>
      </c>
      <c r="CY5" s="44" t="s">
        <v>100</v>
      </c>
      <c r="CZ5" s="44" t="s">
        <v>28</v>
      </c>
      <c r="DA5" s="44" t="s">
        <v>92</v>
      </c>
      <c r="DB5" s="44" t="s">
        <v>93</v>
      </c>
      <c r="DC5" s="44" t="s">
        <v>94</v>
      </c>
      <c r="DD5" s="44" t="s">
        <v>95</v>
      </c>
      <c r="DE5" s="44" t="s">
        <v>96</v>
      </c>
      <c r="DF5" s="44" t="s">
        <v>69</v>
      </c>
      <c r="DG5" s="44" t="s">
        <v>97</v>
      </c>
      <c r="DH5" s="44" t="s">
        <v>98</v>
      </c>
      <c r="DI5" s="44" t="s">
        <v>99</v>
      </c>
      <c r="DJ5" s="44" t="s">
        <v>60</v>
      </c>
      <c r="DK5" s="44" t="s">
        <v>28</v>
      </c>
      <c r="DL5" s="44" t="s">
        <v>92</v>
      </c>
      <c r="DM5" s="44" t="s">
        <v>93</v>
      </c>
      <c r="DN5" s="44" t="s">
        <v>94</v>
      </c>
      <c r="DO5" s="44" t="s">
        <v>95</v>
      </c>
      <c r="DP5" s="44" t="s">
        <v>96</v>
      </c>
      <c r="DQ5" s="44" t="s">
        <v>69</v>
      </c>
      <c r="DR5" s="44" t="s">
        <v>97</v>
      </c>
      <c r="DS5" s="44" t="s">
        <v>98</v>
      </c>
      <c r="DT5" s="44" t="s">
        <v>99</v>
      </c>
      <c r="DU5" s="44" t="s">
        <v>100</v>
      </c>
    </row>
    <row r="6" spans="1:125" s="35" customFormat="1" x14ac:dyDescent="0.15">
      <c r="A6" s="36" t="s">
        <v>101</v>
      </c>
      <c r="B6" s="41">
        <f t="shared" ref="B6:G6" si="1">B8</f>
        <v>2024</v>
      </c>
      <c r="C6" s="41">
        <f t="shared" si="1"/>
        <v>82031</v>
      </c>
      <c r="D6" s="41">
        <f t="shared" si="1"/>
        <v>47</v>
      </c>
      <c r="E6" s="41">
        <f t="shared" si="1"/>
        <v>14</v>
      </c>
      <c r="F6" s="41">
        <f t="shared" si="1"/>
        <v>0</v>
      </c>
      <c r="G6" s="41">
        <f t="shared" si="1"/>
        <v>5</v>
      </c>
      <c r="H6" s="41" t="str">
        <f>SUBSTITUTE(H8,"　","")</f>
        <v>茨城県土浦市</v>
      </c>
      <c r="I6" s="41" t="str">
        <f t="shared" ref="I6:X6" si="2">I8</f>
        <v>内西駐車場</v>
      </c>
      <c r="J6" s="41" t="str">
        <f t="shared" si="2"/>
        <v>法非適用</v>
      </c>
      <c r="K6" s="41" t="str">
        <f t="shared" si="2"/>
        <v>駐車場整備事業</v>
      </c>
      <c r="L6" s="41" t="str">
        <f t="shared" si="2"/>
        <v>-</v>
      </c>
      <c r="M6" s="41" t="str">
        <f t="shared" si="2"/>
        <v>Ａ３Ｂ１</v>
      </c>
      <c r="N6" s="41" t="str">
        <f t="shared" si="2"/>
        <v>非設置</v>
      </c>
      <c r="O6" s="45" t="str">
        <f t="shared" si="2"/>
        <v>該当数値なし</v>
      </c>
      <c r="P6" s="41" t="str">
        <f t="shared" si="2"/>
        <v>その他駐車場</v>
      </c>
      <c r="Q6" s="41" t="str">
        <f t="shared" si="2"/>
        <v>広場式</v>
      </c>
      <c r="R6" s="47">
        <f t="shared" si="2"/>
        <v>53</v>
      </c>
      <c r="S6" s="41" t="str">
        <f t="shared" si="2"/>
        <v>商業施設</v>
      </c>
      <c r="T6" s="41" t="str">
        <f t="shared" si="2"/>
        <v>有</v>
      </c>
      <c r="U6" s="47">
        <f t="shared" si="2"/>
        <v>303</v>
      </c>
      <c r="V6" s="47">
        <f t="shared" si="2"/>
        <v>17</v>
      </c>
      <c r="W6" s="47">
        <f t="shared" si="2"/>
        <v>0</v>
      </c>
      <c r="X6" s="41" t="str">
        <f t="shared" si="2"/>
        <v>無</v>
      </c>
      <c r="Y6" s="51">
        <f t="shared" ref="Y6:AH6" si="3">IF(Y8="-",NA(),Y8)</f>
        <v>1821</v>
      </c>
      <c r="Z6" s="51">
        <f t="shared" si="3"/>
        <v>3884.8</v>
      </c>
      <c r="AA6" s="51">
        <f t="shared" si="3"/>
        <v>7040</v>
      </c>
      <c r="AB6" s="51">
        <f t="shared" si="3"/>
        <v>7786.6</v>
      </c>
      <c r="AC6" s="51">
        <f t="shared" si="3"/>
        <v>145.1</v>
      </c>
      <c r="AD6" s="51">
        <f t="shared" si="3"/>
        <v>383.4</v>
      </c>
      <c r="AE6" s="51">
        <f t="shared" si="3"/>
        <v>338.4</v>
      </c>
      <c r="AF6" s="51">
        <f t="shared" si="3"/>
        <v>1268.9000000000001</v>
      </c>
      <c r="AG6" s="51">
        <f t="shared" si="3"/>
        <v>2075.9</v>
      </c>
      <c r="AH6" s="51">
        <f t="shared" si="3"/>
        <v>1433.6</v>
      </c>
      <c r="AI6" s="45" t="str">
        <f>IF(AI8="-","",IF(AI8="-","【-】","【"&amp;SUBSTITUTE(TEXT(AI8,"#,##0.0"),"-","△")&amp;"】"))</f>
        <v>【1,604.7】</v>
      </c>
      <c r="AJ6" s="51">
        <f t="shared" ref="AJ6:AS6" si="4">IF(AJ8="-",NA(),AJ8)</f>
        <v>0</v>
      </c>
      <c r="AK6" s="51">
        <f t="shared" si="4"/>
        <v>0</v>
      </c>
      <c r="AL6" s="51">
        <f t="shared" si="4"/>
        <v>0</v>
      </c>
      <c r="AM6" s="51">
        <f t="shared" si="4"/>
        <v>0</v>
      </c>
      <c r="AN6" s="51">
        <f t="shared" si="4"/>
        <v>0</v>
      </c>
      <c r="AO6" s="51">
        <f t="shared" si="4"/>
        <v>10.199999999999999</v>
      </c>
      <c r="AP6" s="51">
        <f t="shared" si="4"/>
        <v>5.0999999999999996</v>
      </c>
      <c r="AQ6" s="51">
        <f t="shared" si="4"/>
        <v>1.9</v>
      </c>
      <c r="AR6" s="51">
        <f t="shared" si="4"/>
        <v>3.3</v>
      </c>
      <c r="AS6" s="51">
        <f t="shared" si="4"/>
        <v>3.8</v>
      </c>
      <c r="AT6" s="45" t="str">
        <f>IF(AT8="-","",IF(AT8="-","【-】","【"&amp;SUBSTITUTE(TEXT(AT8,"#,##0.0"),"-","△")&amp;"】"))</f>
        <v>【3.8】</v>
      </c>
      <c r="AU6" s="55">
        <f t="shared" ref="AU6:BD6" si="5">IF(AU8="-",NA(),AU8)</f>
        <v>0</v>
      </c>
      <c r="AV6" s="55">
        <f t="shared" si="5"/>
        <v>0</v>
      </c>
      <c r="AW6" s="55">
        <f t="shared" si="5"/>
        <v>0</v>
      </c>
      <c r="AX6" s="55">
        <f t="shared" si="5"/>
        <v>0</v>
      </c>
      <c r="AY6" s="55">
        <f t="shared" si="5"/>
        <v>0</v>
      </c>
      <c r="AZ6" s="55">
        <f t="shared" si="5"/>
        <v>407</v>
      </c>
      <c r="BA6" s="55">
        <f t="shared" si="5"/>
        <v>166</v>
      </c>
      <c r="BB6" s="55">
        <f t="shared" si="5"/>
        <v>18</v>
      </c>
      <c r="BC6" s="55">
        <f t="shared" si="5"/>
        <v>22</v>
      </c>
      <c r="BD6" s="55">
        <f t="shared" si="5"/>
        <v>59</v>
      </c>
      <c r="BE6" s="47" t="str">
        <f>IF(BE8="-","",IF(BE8="-","【-】","【"&amp;SUBSTITUTE(TEXT(BE8,"#,##0"),"-","△")&amp;"】"))</f>
        <v>【39】</v>
      </c>
      <c r="BF6" s="51">
        <f t="shared" ref="BF6:BO6" si="6">IF(BF8="-",NA(),BF8)</f>
        <v>94.5</v>
      </c>
      <c r="BG6" s="51">
        <f t="shared" si="6"/>
        <v>97.3</v>
      </c>
      <c r="BH6" s="51">
        <f t="shared" si="6"/>
        <v>98.6</v>
      </c>
      <c r="BI6" s="51">
        <f t="shared" si="6"/>
        <v>98.7</v>
      </c>
      <c r="BJ6" s="51">
        <f t="shared" si="6"/>
        <v>31.1</v>
      </c>
      <c r="BK6" s="51">
        <f t="shared" si="6"/>
        <v>-122.5</v>
      </c>
      <c r="BL6" s="51">
        <f t="shared" si="6"/>
        <v>8.5</v>
      </c>
      <c r="BM6" s="51">
        <f t="shared" si="6"/>
        <v>26.6</v>
      </c>
      <c r="BN6" s="51">
        <f t="shared" si="6"/>
        <v>35.4</v>
      </c>
      <c r="BO6" s="51">
        <f t="shared" si="6"/>
        <v>27.3</v>
      </c>
      <c r="BP6" s="45" t="str">
        <f>IF(BP8="-","",IF(BP8="-","【-】","【"&amp;SUBSTITUTE(TEXT(BP8,"#,##0.0"),"-","△")&amp;"】"))</f>
        <v>【2.0】</v>
      </c>
      <c r="BQ6" s="55">
        <f t="shared" ref="BQ6:BZ6" si="7">IF(BQ8="-",NA(),BQ8)</f>
        <v>1067</v>
      </c>
      <c r="BR6" s="55">
        <f t="shared" si="7"/>
        <v>1096</v>
      </c>
      <c r="BS6" s="55">
        <f t="shared" si="7"/>
        <v>1041</v>
      </c>
      <c r="BT6" s="55">
        <f t="shared" si="7"/>
        <v>1153</v>
      </c>
      <c r="BU6" s="55">
        <f t="shared" si="7"/>
        <v>353</v>
      </c>
      <c r="BV6" s="55">
        <f t="shared" si="7"/>
        <v>2576</v>
      </c>
      <c r="BW6" s="55">
        <f t="shared" si="7"/>
        <v>4153</v>
      </c>
      <c r="BX6" s="55">
        <f t="shared" si="7"/>
        <v>6140</v>
      </c>
      <c r="BY6" s="55">
        <f t="shared" si="7"/>
        <v>9344</v>
      </c>
      <c r="BZ6" s="55">
        <f t="shared" si="7"/>
        <v>6621</v>
      </c>
      <c r="CA6" s="47" t="str">
        <f>IF(CA8="-","",IF(CA8="-","【-】","【"&amp;SUBSTITUTE(TEXT(CA8,"#,##0"),"-","△")&amp;"】"))</f>
        <v>【10,905】</v>
      </c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45" t="s">
        <v>102</v>
      </c>
      <c r="CM6" s="47">
        <f>CM8</f>
        <v>6618</v>
      </c>
      <c r="CN6" s="47">
        <f>CN8</f>
        <v>0</v>
      </c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45" t="s">
        <v>102</v>
      </c>
      <c r="CZ6" s="51">
        <f t="shared" ref="CZ6:DI6" si="8">IF(CZ8="-",NA(),CZ8)</f>
        <v>0</v>
      </c>
      <c r="DA6" s="51">
        <f t="shared" si="8"/>
        <v>0</v>
      </c>
      <c r="DB6" s="51">
        <f t="shared" si="8"/>
        <v>0</v>
      </c>
      <c r="DC6" s="51">
        <f t="shared" si="8"/>
        <v>0</v>
      </c>
      <c r="DD6" s="51">
        <f t="shared" si="8"/>
        <v>0</v>
      </c>
      <c r="DE6" s="51">
        <f t="shared" si="8"/>
        <v>70.3</v>
      </c>
      <c r="DF6" s="51">
        <f t="shared" si="8"/>
        <v>70</v>
      </c>
      <c r="DG6" s="51">
        <f t="shared" si="8"/>
        <v>47.6</v>
      </c>
      <c r="DH6" s="51">
        <f t="shared" si="8"/>
        <v>35.9</v>
      </c>
      <c r="DI6" s="51">
        <f t="shared" si="8"/>
        <v>24.8</v>
      </c>
      <c r="DJ6" s="45" t="str">
        <f>IF(DJ8="-","",IF(DJ8="-","【-】","【"&amp;SUBSTITUTE(TEXT(DJ8,"#,##0.0"),"-","△")&amp;"】"))</f>
        <v>【73.4】</v>
      </c>
      <c r="DK6" s="51">
        <f t="shared" ref="DK6:DT6" si="9">IF(DK8="-",NA(),DK8)</f>
        <v>82.4</v>
      </c>
      <c r="DL6" s="51">
        <f t="shared" si="9"/>
        <v>82.4</v>
      </c>
      <c r="DM6" s="51">
        <f t="shared" si="9"/>
        <v>76.5</v>
      </c>
      <c r="DN6" s="51">
        <f t="shared" si="9"/>
        <v>88.2</v>
      </c>
      <c r="DO6" s="51">
        <f t="shared" si="9"/>
        <v>70.599999999999994</v>
      </c>
      <c r="DP6" s="51">
        <f t="shared" si="9"/>
        <v>224.4</v>
      </c>
      <c r="DQ6" s="51">
        <f t="shared" si="9"/>
        <v>251.9</v>
      </c>
      <c r="DR6" s="51">
        <f t="shared" si="9"/>
        <v>291.5</v>
      </c>
      <c r="DS6" s="51">
        <f t="shared" si="9"/>
        <v>313.39999999999998</v>
      </c>
      <c r="DT6" s="51">
        <f t="shared" si="9"/>
        <v>324</v>
      </c>
      <c r="DU6" s="45" t="str">
        <f>IF(DU8="-","",IF(DU8="-","【-】","【"&amp;SUBSTITUTE(TEXT(DU8,"#,##0.0"),"-","△")&amp;"】"))</f>
        <v>【218.2】</v>
      </c>
    </row>
    <row r="7" spans="1:125" s="35" customFormat="1" x14ac:dyDescent="0.15">
      <c r="A7" s="36" t="s">
        <v>79</v>
      </c>
      <c r="B7" s="41">
        <f t="shared" ref="B7:AH7" si="10">B8</f>
        <v>2024</v>
      </c>
      <c r="C7" s="41">
        <f t="shared" si="10"/>
        <v>82031</v>
      </c>
      <c r="D7" s="41">
        <f t="shared" si="10"/>
        <v>47</v>
      </c>
      <c r="E7" s="41">
        <f t="shared" si="10"/>
        <v>14</v>
      </c>
      <c r="F7" s="41">
        <f t="shared" si="10"/>
        <v>0</v>
      </c>
      <c r="G7" s="41">
        <f t="shared" si="10"/>
        <v>5</v>
      </c>
      <c r="H7" s="41" t="str">
        <f t="shared" si="10"/>
        <v>茨城県　土浦市</v>
      </c>
      <c r="I7" s="41" t="str">
        <f t="shared" si="10"/>
        <v>内西駐車場</v>
      </c>
      <c r="J7" s="41" t="str">
        <f t="shared" si="10"/>
        <v>法非適用</v>
      </c>
      <c r="K7" s="41" t="str">
        <f t="shared" si="10"/>
        <v>駐車場整備事業</v>
      </c>
      <c r="L7" s="41" t="str">
        <f t="shared" si="10"/>
        <v>-</v>
      </c>
      <c r="M7" s="41" t="str">
        <f t="shared" si="10"/>
        <v>Ａ３Ｂ１</v>
      </c>
      <c r="N7" s="41" t="str">
        <f t="shared" si="10"/>
        <v>非設置</v>
      </c>
      <c r="O7" s="45" t="str">
        <f t="shared" si="10"/>
        <v>該当数値なし</v>
      </c>
      <c r="P7" s="41" t="str">
        <f t="shared" si="10"/>
        <v>その他駐車場</v>
      </c>
      <c r="Q7" s="41" t="str">
        <f t="shared" si="10"/>
        <v>広場式</v>
      </c>
      <c r="R7" s="47">
        <f t="shared" si="10"/>
        <v>53</v>
      </c>
      <c r="S7" s="41" t="str">
        <f t="shared" si="10"/>
        <v>商業施設</v>
      </c>
      <c r="T7" s="41" t="str">
        <f t="shared" si="10"/>
        <v>有</v>
      </c>
      <c r="U7" s="47">
        <f t="shared" si="10"/>
        <v>303</v>
      </c>
      <c r="V7" s="47">
        <f t="shared" si="10"/>
        <v>17</v>
      </c>
      <c r="W7" s="47">
        <f t="shared" si="10"/>
        <v>0</v>
      </c>
      <c r="X7" s="41" t="str">
        <f t="shared" si="10"/>
        <v>無</v>
      </c>
      <c r="Y7" s="51">
        <f t="shared" si="10"/>
        <v>1821</v>
      </c>
      <c r="Z7" s="51">
        <f t="shared" si="10"/>
        <v>3884.8</v>
      </c>
      <c r="AA7" s="51">
        <f t="shared" si="10"/>
        <v>7040</v>
      </c>
      <c r="AB7" s="51">
        <f t="shared" si="10"/>
        <v>7786.6</v>
      </c>
      <c r="AC7" s="51">
        <f t="shared" si="10"/>
        <v>145.1</v>
      </c>
      <c r="AD7" s="51">
        <f t="shared" si="10"/>
        <v>383.4</v>
      </c>
      <c r="AE7" s="51">
        <f t="shared" si="10"/>
        <v>338.4</v>
      </c>
      <c r="AF7" s="51">
        <f t="shared" si="10"/>
        <v>1268.9000000000001</v>
      </c>
      <c r="AG7" s="51">
        <f t="shared" si="10"/>
        <v>2075.9</v>
      </c>
      <c r="AH7" s="51">
        <f t="shared" si="10"/>
        <v>1433.6</v>
      </c>
      <c r="AI7" s="45"/>
      <c r="AJ7" s="51">
        <f t="shared" ref="AJ7:AS7" si="11">AJ8</f>
        <v>0</v>
      </c>
      <c r="AK7" s="51">
        <f t="shared" si="11"/>
        <v>0</v>
      </c>
      <c r="AL7" s="51">
        <f t="shared" si="11"/>
        <v>0</v>
      </c>
      <c r="AM7" s="51">
        <f t="shared" si="11"/>
        <v>0</v>
      </c>
      <c r="AN7" s="51">
        <f t="shared" si="11"/>
        <v>0</v>
      </c>
      <c r="AO7" s="51">
        <f t="shared" si="11"/>
        <v>10.199999999999999</v>
      </c>
      <c r="AP7" s="51">
        <f t="shared" si="11"/>
        <v>5.0999999999999996</v>
      </c>
      <c r="AQ7" s="51">
        <f t="shared" si="11"/>
        <v>1.9</v>
      </c>
      <c r="AR7" s="51">
        <f t="shared" si="11"/>
        <v>3.3</v>
      </c>
      <c r="AS7" s="51">
        <f t="shared" si="11"/>
        <v>3.8</v>
      </c>
      <c r="AT7" s="45"/>
      <c r="AU7" s="55">
        <f t="shared" ref="AU7:BD7" si="12">AU8</f>
        <v>0</v>
      </c>
      <c r="AV7" s="55">
        <f t="shared" si="12"/>
        <v>0</v>
      </c>
      <c r="AW7" s="55">
        <f t="shared" si="12"/>
        <v>0</v>
      </c>
      <c r="AX7" s="55">
        <f t="shared" si="12"/>
        <v>0</v>
      </c>
      <c r="AY7" s="55">
        <f t="shared" si="12"/>
        <v>0</v>
      </c>
      <c r="AZ7" s="55">
        <f t="shared" si="12"/>
        <v>407</v>
      </c>
      <c r="BA7" s="55">
        <f t="shared" si="12"/>
        <v>166</v>
      </c>
      <c r="BB7" s="55">
        <f t="shared" si="12"/>
        <v>18</v>
      </c>
      <c r="BC7" s="55">
        <f t="shared" si="12"/>
        <v>22</v>
      </c>
      <c r="BD7" s="55">
        <f t="shared" si="12"/>
        <v>59</v>
      </c>
      <c r="BE7" s="47"/>
      <c r="BF7" s="51">
        <f t="shared" ref="BF7:BO7" si="13">BF8</f>
        <v>94.5</v>
      </c>
      <c r="BG7" s="51">
        <f t="shared" si="13"/>
        <v>97.3</v>
      </c>
      <c r="BH7" s="51">
        <f t="shared" si="13"/>
        <v>98.6</v>
      </c>
      <c r="BI7" s="51">
        <f t="shared" si="13"/>
        <v>98.7</v>
      </c>
      <c r="BJ7" s="51">
        <f t="shared" si="13"/>
        <v>31.1</v>
      </c>
      <c r="BK7" s="51">
        <f t="shared" si="13"/>
        <v>-122.5</v>
      </c>
      <c r="BL7" s="51">
        <f t="shared" si="13"/>
        <v>8.5</v>
      </c>
      <c r="BM7" s="51">
        <f t="shared" si="13"/>
        <v>26.6</v>
      </c>
      <c r="BN7" s="51">
        <f t="shared" si="13"/>
        <v>35.4</v>
      </c>
      <c r="BO7" s="51">
        <f t="shared" si="13"/>
        <v>27.3</v>
      </c>
      <c r="BP7" s="45"/>
      <c r="BQ7" s="55">
        <f t="shared" ref="BQ7:BZ7" si="14">BQ8</f>
        <v>1067</v>
      </c>
      <c r="BR7" s="55">
        <f t="shared" si="14"/>
        <v>1096</v>
      </c>
      <c r="BS7" s="55">
        <f t="shared" si="14"/>
        <v>1041</v>
      </c>
      <c r="BT7" s="55">
        <f t="shared" si="14"/>
        <v>1153</v>
      </c>
      <c r="BU7" s="55">
        <f t="shared" si="14"/>
        <v>353</v>
      </c>
      <c r="BV7" s="55">
        <f t="shared" si="14"/>
        <v>2576</v>
      </c>
      <c r="BW7" s="55">
        <f t="shared" si="14"/>
        <v>4153</v>
      </c>
      <c r="BX7" s="55">
        <f t="shared" si="14"/>
        <v>6140</v>
      </c>
      <c r="BY7" s="55">
        <f t="shared" si="14"/>
        <v>9344</v>
      </c>
      <c r="BZ7" s="55">
        <f t="shared" si="14"/>
        <v>6621</v>
      </c>
      <c r="CA7" s="47"/>
      <c r="CB7" s="51" t="s">
        <v>102</v>
      </c>
      <c r="CC7" s="51" t="s">
        <v>102</v>
      </c>
      <c r="CD7" s="51" t="s">
        <v>102</v>
      </c>
      <c r="CE7" s="51" t="s">
        <v>102</v>
      </c>
      <c r="CF7" s="51" t="s">
        <v>102</v>
      </c>
      <c r="CG7" s="51" t="s">
        <v>102</v>
      </c>
      <c r="CH7" s="51" t="s">
        <v>102</v>
      </c>
      <c r="CI7" s="51" t="s">
        <v>102</v>
      </c>
      <c r="CJ7" s="51" t="s">
        <v>102</v>
      </c>
      <c r="CK7" s="51" t="s">
        <v>102</v>
      </c>
      <c r="CL7" s="45"/>
      <c r="CM7" s="47">
        <f>CM8</f>
        <v>6618</v>
      </c>
      <c r="CN7" s="47">
        <f>CN8</f>
        <v>0</v>
      </c>
      <c r="CO7" s="51" t="s">
        <v>102</v>
      </c>
      <c r="CP7" s="51" t="s">
        <v>102</v>
      </c>
      <c r="CQ7" s="51" t="s">
        <v>102</v>
      </c>
      <c r="CR7" s="51" t="s">
        <v>102</v>
      </c>
      <c r="CS7" s="51" t="s">
        <v>102</v>
      </c>
      <c r="CT7" s="51" t="s">
        <v>102</v>
      </c>
      <c r="CU7" s="51" t="s">
        <v>102</v>
      </c>
      <c r="CV7" s="51" t="s">
        <v>102</v>
      </c>
      <c r="CW7" s="51" t="s">
        <v>102</v>
      </c>
      <c r="CX7" s="51" t="s">
        <v>102</v>
      </c>
      <c r="CY7" s="45"/>
      <c r="CZ7" s="51">
        <f t="shared" ref="CZ7:DI7" si="15">CZ8</f>
        <v>0</v>
      </c>
      <c r="DA7" s="51">
        <f t="shared" si="15"/>
        <v>0</v>
      </c>
      <c r="DB7" s="51">
        <f t="shared" si="15"/>
        <v>0</v>
      </c>
      <c r="DC7" s="51">
        <f t="shared" si="15"/>
        <v>0</v>
      </c>
      <c r="DD7" s="51">
        <f t="shared" si="15"/>
        <v>0</v>
      </c>
      <c r="DE7" s="51">
        <f t="shared" si="15"/>
        <v>70.3</v>
      </c>
      <c r="DF7" s="51">
        <f t="shared" si="15"/>
        <v>70</v>
      </c>
      <c r="DG7" s="51">
        <f t="shared" si="15"/>
        <v>47.6</v>
      </c>
      <c r="DH7" s="51">
        <f t="shared" si="15"/>
        <v>35.9</v>
      </c>
      <c r="DI7" s="51">
        <f t="shared" si="15"/>
        <v>24.8</v>
      </c>
      <c r="DJ7" s="45"/>
      <c r="DK7" s="51">
        <f t="shared" ref="DK7:DT7" si="16">DK8</f>
        <v>82.4</v>
      </c>
      <c r="DL7" s="51">
        <f t="shared" si="16"/>
        <v>82.4</v>
      </c>
      <c r="DM7" s="51">
        <f t="shared" si="16"/>
        <v>76.5</v>
      </c>
      <c r="DN7" s="51">
        <f t="shared" si="16"/>
        <v>88.2</v>
      </c>
      <c r="DO7" s="51">
        <f t="shared" si="16"/>
        <v>70.599999999999994</v>
      </c>
      <c r="DP7" s="51">
        <f t="shared" si="16"/>
        <v>224.4</v>
      </c>
      <c r="DQ7" s="51">
        <f t="shared" si="16"/>
        <v>251.9</v>
      </c>
      <c r="DR7" s="51">
        <f t="shared" si="16"/>
        <v>291.5</v>
      </c>
      <c r="DS7" s="51">
        <f t="shared" si="16"/>
        <v>313.39999999999998</v>
      </c>
      <c r="DT7" s="51">
        <f t="shared" si="16"/>
        <v>324</v>
      </c>
      <c r="DU7" s="45"/>
    </row>
    <row r="8" spans="1:125" s="35" customFormat="1" x14ac:dyDescent="0.15">
      <c r="A8" s="36"/>
      <c r="B8" s="42">
        <v>2024</v>
      </c>
      <c r="C8" s="42">
        <v>82031</v>
      </c>
      <c r="D8" s="42">
        <v>47</v>
      </c>
      <c r="E8" s="42">
        <v>14</v>
      </c>
      <c r="F8" s="42">
        <v>0</v>
      </c>
      <c r="G8" s="42">
        <v>5</v>
      </c>
      <c r="H8" s="42" t="s">
        <v>103</v>
      </c>
      <c r="I8" s="42" t="s">
        <v>104</v>
      </c>
      <c r="J8" s="42" t="s">
        <v>105</v>
      </c>
      <c r="K8" s="42" t="s">
        <v>106</v>
      </c>
      <c r="L8" s="42" t="s">
        <v>47</v>
      </c>
      <c r="M8" s="42" t="s">
        <v>107</v>
      </c>
      <c r="N8" s="42" t="s">
        <v>22</v>
      </c>
      <c r="O8" s="46" t="s">
        <v>108</v>
      </c>
      <c r="P8" s="42" t="s">
        <v>110</v>
      </c>
      <c r="Q8" s="42" t="s">
        <v>111</v>
      </c>
      <c r="R8" s="48">
        <v>53</v>
      </c>
      <c r="S8" s="42" t="s">
        <v>112</v>
      </c>
      <c r="T8" s="42" t="s">
        <v>113</v>
      </c>
      <c r="U8" s="48">
        <v>303</v>
      </c>
      <c r="V8" s="48">
        <v>17</v>
      </c>
      <c r="W8" s="48">
        <v>0</v>
      </c>
      <c r="X8" s="42" t="s">
        <v>114</v>
      </c>
      <c r="Y8" s="52">
        <v>1821</v>
      </c>
      <c r="Z8" s="52">
        <v>3884.8</v>
      </c>
      <c r="AA8" s="52">
        <v>7040</v>
      </c>
      <c r="AB8" s="52">
        <v>7786.6</v>
      </c>
      <c r="AC8" s="52">
        <v>145.1</v>
      </c>
      <c r="AD8" s="52">
        <v>383.4</v>
      </c>
      <c r="AE8" s="52">
        <v>338.4</v>
      </c>
      <c r="AF8" s="52">
        <v>1268.9000000000001</v>
      </c>
      <c r="AG8" s="52">
        <v>2075.9</v>
      </c>
      <c r="AH8" s="52">
        <v>1433.6</v>
      </c>
      <c r="AI8" s="46">
        <v>1604.7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10.199999999999999</v>
      </c>
      <c r="AP8" s="52">
        <v>5.0999999999999996</v>
      </c>
      <c r="AQ8" s="52">
        <v>1.9</v>
      </c>
      <c r="AR8" s="52">
        <v>3.3</v>
      </c>
      <c r="AS8" s="52">
        <v>3.8</v>
      </c>
      <c r="AT8" s="46">
        <v>3.8</v>
      </c>
      <c r="AU8" s="56">
        <v>0</v>
      </c>
      <c r="AV8" s="56">
        <v>0</v>
      </c>
      <c r="AW8" s="56">
        <v>0</v>
      </c>
      <c r="AX8" s="56">
        <v>0</v>
      </c>
      <c r="AY8" s="56">
        <v>0</v>
      </c>
      <c r="AZ8" s="56">
        <v>407</v>
      </c>
      <c r="BA8" s="56">
        <v>166</v>
      </c>
      <c r="BB8" s="56">
        <v>18</v>
      </c>
      <c r="BC8" s="56">
        <v>22</v>
      </c>
      <c r="BD8" s="56">
        <v>59</v>
      </c>
      <c r="BE8" s="56">
        <v>39</v>
      </c>
      <c r="BF8" s="52">
        <v>94.5</v>
      </c>
      <c r="BG8" s="52">
        <v>97.3</v>
      </c>
      <c r="BH8" s="52">
        <v>98.6</v>
      </c>
      <c r="BI8" s="52">
        <v>98.7</v>
      </c>
      <c r="BJ8" s="52">
        <v>31.1</v>
      </c>
      <c r="BK8" s="52">
        <v>-122.5</v>
      </c>
      <c r="BL8" s="52">
        <v>8.5</v>
      </c>
      <c r="BM8" s="52">
        <v>26.6</v>
      </c>
      <c r="BN8" s="52">
        <v>35.4</v>
      </c>
      <c r="BO8" s="52">
        <v>27.3</v>
      </c>
      <c r="BP8" s="46">
        <v>2</v>
      </c>
      <c r="BQ8" s="56">
        <v>1067</v>
      </c>
      <c r="BR8" s="56">
        <v>1096</v>
      </c>
      <c r="BS8" s="56">
        <v>1041</v>
      </c>
      <c r="BT8" s="58">
        <v>1153</v>
      </c>
      <c r="BU8" s="58">
        <v>353</v>
      </c>
      <c r="BV8" s="56">
        <v>2576</v>
      </c>
      <c r="BW8" s="56">
        <v>4153</v>
      </c>
      <c r="BX8" s="56">
        <v>6140</v>
      </c>
      <c r="BY8" s="56">
        <v>9344</v>
      </c>
      <c r="BZ8" s="56">
        <v>6621</v>
      </c>
      <c r="CA8" s="48">
        <v>10905</v>
      </c>
      <c r="CB8" s="52" t="s">
        <v>47</v>
      </c>
      <c r="CC8" s="52" t="s">
        <v>47</v>
      </c>
      <c r="CD8" s="52" t="s">
        <v>47</v>
      </c>
      <c r="CE8" s="52" t="s">
        <v>47</v>
      </c>
      <c r="CF8" s="52" t="s">
        <v>47</v>
      </c>
      <c r="CG8" s="52" t="s">
        <v>47</v>
      </c>
      <c r="CH8" s="52" t="s">
        <v>47</v>
      </c>
      <c r="CI8" s="52" t="s">
        <v>47</v>
      </c>
      <c r="CJ8" s="52" t="s">
        <v>47</v>
      </c>
      <c r="CK8" s="52" t="s">
        <v>47</v>
      </c>
      <c r="CL8" s="46" t="s">
        <v>47</v>
      </c>
      <c r="CM8" s="48">
        <v>6618</v>
      </c>
      <c r="CN8" s="48">
        <v>0</v>
      </c>
      <c r="CO8" s="52" t="s">
        <v>47</v>
      </c>
      <c r="CP8" s="52" t="s">
        <v>47</v>
      </c>
      <c r="CQ8" s="52" t="s">
        <v>47</v>
      </c>
      <c r="CR8" s="52" t="s">
        <v>47</v>
      </c>
      <c r="CS8" s="52" t="s">
        <v>47</v>
      </c>
      <c r="CT8" s="52" t="s">
        <v>47</v>
      </c>
      <c r="CU8" s="52" t="s">
        <v>47</v>
      </c>
      <c r="CV8" s="52" t="s">
        <v>47</v>
      </c>
      <c r="CW8" s="52" t="s">
        <v>47</v>
      </c>
      <c r="CX8" s="52" t="s">
        <v>47</v>
      </c>
      <c r="CY8" s="46" t="s">
        <v>47</v>
      </c>
      <c r="CZ8" s="52">
        <v>0</v>
      </c>
      <c r="DA8" s="52">
        <v>0</v>
      </c>
      <c r="DB8" s="52">
        <v>0</v>
      </c>
      <c r="DC8" s="52">
        <v>0</v>
      </c>
      <c r="DD8" s="52">
        <v>0</v>
      </c>
      <c r="DE8" s="52">
        <v>70.3</v>
      </c>
      <c r="DF8" s="52">
        <v>70</v>
      </c>
      <c r="DG8" s="52">
        <v>47.6</v>
      </c>
      <c r="DH8" s="52">
        <v>35.9</v>
      </c>
      <c r="DI8" s="52">
        <v>24.8</v>
      </c>
      <c r="DJ8" s="46">
        <v>73.400000000000006</v>
      </c>
      <c r="DK8" s="52">
        <v>82.4</v>
      </c>
      <c r="DL8" s="52">
        <v>82.4</v>
      </c>
      <c r="DM8" s="52">
        <v>76.5</v>
      </c>
      <c r="DN8" s="52">
        <v>88.2</v>
      </c>
      <c r="DO8" s="52">
        <v>70.599999999999994</v>
      </c>
      <c r="DP8" s="52">
        <v>224.4</v>
      </c>
      <c r="DQ8" s="52">
        <v>251.9</v>
      </c>
      <c r="DR8" s="52">
        <v>291.5</v>
      </c>
      <c r="DS8" s="52">
        <v>313.39999999999998</v>
      </c>
      <c r="DT8" s="52">
        <v>324</v>
      </c>
      <c r="DU8" s="46">
        <v>218.2</v>
      </c>
    </row>
    <row r="9" spans="1:125" x14ac:dyDescent="0.15"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7"/>
      <c r="BJ9" s="57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57"/>
      <c r="CF9" s="57"/>
      <c r="CG9" s="49"/>
      <c r="CH9" s="49"/>
      <c r="CI9" s="49"/>
      <c r="CJ9" s="49"/>
      <c r="CK9" s="49"/>
      <c r="CL9" s="49"/>
      <c r="CO9" s="49"/>
      <c r="CP9" s="49"/>
      <c r="CQ9" s="49"/>
      <c r="CR9" s="57"/>
      <c r="CS9" s="57"/>
      <c r="CT9" s="49"/>
      <c r="CU9" s="49"/>
      <c r="CV9" s="49"/>
      <c r="CW9" s="49"/>
      <c r="CX9" s="49"/>
      <c r="CY9" s="49"/>
      <c r="CZ9" s="49"/>
      <c r="DA9" s="49"/>
      <c r="DB9" s="49"/>
      <c r="DC9" s="57"/>
      <c r="DD9" s="57"/>
      <c r="DE9" s="49"/>
      <c r="DF9" s="49"/>
      <c r="DG9" s="49"/>
      <c r="DH9" s="49"/>
      <c r="DI9" s="49"/>
      <c r="DJ9" s="49"/>
      <c r="DK9" s="49"/>
      <c r="DL9" s="49"/>
      <c r="DM9" s="49"/>
      <c r="DN9" s="57"/>
      <c r="DO9" s="57"/>
      <c r="DP9" s="49"/>
      <c r="DQ9" s="49"/>
      <c r="DR9" s="49"/>
      <c r="DS9" s="49"/>
      <c r="DT9" s="49"/>
      <c r="DU9" s="49"/>
    </row>
    <row r="10" spans="1:125" x14ac:dyDescent="0.15">
      <c r="A10" s="37"/>
      <c r="B10" s="37" t="s">
        <v>24</v>
      </c>
      <c r="C10" s="37" t="s">
        <v>115</v>
      </c>
      <c r="D10" s="37" t="s">
        <v>116</v>
      </c>
      <c r="E10" s="37" t="s">
        <v>117</v>
      </c>
      <c r="F10" s="37" t="s">
        <v>118</v>
      </c>
      <c r="S10" s="49"/>
      <c r="Y10" s="49"/>
      <c r="Z10" s="49"/>
      <c r="AA10" s="49"/>
      <c r="AB10" s="49"/>
      <c r="AC10" s="49"/>
      <c r="AD10" s="49"/>
      <c r="AE10" s="49"/>
      <c r="AF10" s="49"/>
      <c r="AG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G10" s="49"/>
      <c r="BH10" s="49"/>
      <c r="BI10" s="49"/>
      <c r="BJ10" s="49"/>
      <c r="BK10" s="49"/>
      <c r="BL10" s="49"/>
      <c r="BM10" s="49"/>
      <c r="BN10" s="49"/>
      <c r="BP10" s="49"/>
      <c r="BR10" s="49"/>
      <c r="BS10" s="49"/>
      <c r="BT10" s="49"/>
      <c r="BU10" s="49"/>
      <c r="BV10" s="49"/>
      <c r="BW10" s="49"/>
      <c r="BX10" s="49"/>
      <c r="BY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L10" s="49"/>
      <c r="CO10" s="49"/>
      <c r="CP10" s="49"/>
      <c r="CQ10" s="49"/>
      <c r="CR10" s="49"/>
      <c r="CS10" s="49"/>
      <c r="CT10" s="49"/>
      <c r="CU10" s="49"/>
      <c r="CV10" s="49"/>
      <c r="CW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J10" s="49"/>
      <c r="DL10" s="49"/>
      <c r="DM10" s="49"/>
      <c r="DN10" s="49"/>
      <c r="DO10" s="49"/>
      <c r="DP10" s="49"/>
      <c r="DQ10" s="49"/>
      <c r="DR10" s="49"/>
      <c r="DS10" s="49"/>
      <c r="DU10" s="49"/>
    </row>
    <row r="11" spans="1:125" x14ac:dyDescent="0.15">
      <c r="A11" s="37" t="s">
        <v>32</v>
      </c>
      <c r="B11" s="43" t="str">
        <f>IF(VALUE($B$6)=0,"",IF(VALUE($B$6)&gt;2022,"R"&amp;TEXT(VALUE($B$6)-2022,"00"),"H"&amp;VALUE($B$6)-1992))</f>
        <v>R02</v>
      </c>
      <c r="C11" s="43" t="str">
        <f>IF(VALUE($B$6)=0,"",IF(VALUE($B$6)&gt;2021,"R"&amp;TEXT(VALUE($B$6)-2021,"00"),"H"&amp;VALUE($B$6)-1991))</f>
        <v>R03</v>
      </c>
      <c r="D11" s="43" t="str">
        <f>IF(VALUE($B$6)=0,"",IF(VALUE($B$6)&gt;2020,"R"&amp;TEXT(VALUE($B$6)-2020,"00"),"H"&amp;VALUE($B$6)-1990))</f>
        <v>R04</v>
      </c>
      <c r="E11" s="43" t="str">
        <f>IF(VALUE($B$6)=0,"",IF(VALUE($B$6)&gt;2019,"R"&amp;TEXT(VALUE($B$6)-2019,"00"),"H"&amp;VALUE($B$6)-1989))</f>
        <v>R05</v>
      </c>
      <c r="F11" s="43" t="str">
        <f>IF(VALUE($B$6)=0,"",IF(VALUE($B$6)&gt;2018,"R"&amp;TEXT(VALUE($B$6)-2018,"00"),"H"&amp;VALUE($B$6)-1988))</f>
        <v>R06</v>
      </c>
      <c r="AU11" s="49"/>
      <c r="BF11" s="49"/>
      <c r="BQ11" s="49"/>
      <c r="CB11" s="49"/>
      <c r="DK11" s="49"/>
    </row>
  </sheetData>
  <mergeCells count="12">
    <mergeCell ref="CB4:CL4"/>
    <mergeCell ref="CO4:CY4"/>
    <mergeCell ref="CZ4:DJ4"/>
    <mergeCell ref="DK4:DU4"/>
    <mergeCell ref="H3:X4"/>
    <mergeCell ref="CM4:CM5"/>
    <mergeCell ref="CN4:CN5"/>
    <mergeCell ref="Y4:AI4"/>
    <mergeCell ref="AJ4:AT4"/>
    <mergeCell ref="AU4:BE4"/>
    <mergeCell ref="BF4:BP4"/>
    <mergeCell ref="BQ4:CA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菊池　南</cp:lastModifiedBy>
  <dcterms:created xsi:type="dcterms:W3CDTF">2025-12-12T09:27:12Z</dcterms:created>
  <dcterms:modified xsi:type="dcterms:W3CDTF">2026-02-26T07:12:05Z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2026-01-20T03:01:07Z</vt:filetime>
  </property>
</Properties>
</file>