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54F1AD95-7171-43D1-AF56-896B9CC20687}" xr6:coauthVersionLast="47" xr6:coauthVersionMax="47" xr10:uidLastSave="{00000000-0000-0000-0000-000000000000}"/>
  <workbookProtection workbookAlgorithmName="SHA-512" workbookHashValue="vLbntUCEEBTrcW7oFC0sH+F2hb+uUv+lfDl/SHe/dld5IzIxmRD+hih4FDywsKwiXYfxAVrDz5FxamJygUjuMA==" workbookSaltValue="4xUmlER6+kho7rYRRb7uM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<sst xmlns="http://schemas.openxmlformats.org/spreadsheetml/2006/main" count="236" uniqueCount="116">
  <si>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</si>
  <si>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</si>
  <si>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</si>
  <si>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</si>
  <si>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</si>
  <si>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</si>
  <si>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</si>
  <si>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</si>
  <si>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</si>
  <si>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</si>
  <si>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</si>
  <si>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</si>
  <si>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</si>
  <si>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</si>
  <si>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</si>
  <si>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</si>
  <si>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</si>
  <si>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</si>
  <si>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</si>
  <si>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</si>
  <si>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</si>
  <si>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</si>
  <si>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</si>
  <si>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</si>
  <si>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</si>
  <si>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</si>
  <si>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</si>
  <si>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</si>
  <si>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</si>
  <si>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</si>
  <si>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</si>
  <si>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</si>
  <si>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</si>
  <si>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</si>
  <si>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</si>
  <si>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</si>
  <si>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</si>
  <si>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</si>
  <si>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</si>
  <si>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</si>
  <si>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</si>
  <si>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</si>
  <si>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</si>
  <si>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</si>
  <si>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</si>
  <si>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</si>
  <si>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</si>
  <si>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</si>
  <si>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</si>
  <si>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</si>
  <si>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</si>
  <si>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</si>
  <si>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</si>
  <si>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</si>
  <si>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</si>
  <si>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</si>
  <si>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</si>
  <si>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</si>
  <si>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</si>
  <si>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</si>
  <si>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</si>
  <si>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</si>
  <si>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</si>
  <si>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</si>
  <si>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</si>
  <si>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</si>
  <si>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</si>
  <si>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</si>
  <si>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</si>
  <si>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</si>
  <si>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</si>
  <si>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</si>
  <si>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</si>
  <si>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</si>
  <si>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</si>
  <si>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</si>
  <si>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</si>
  <si>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</si>
  <si>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</si>
  <si>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</si>
  <si>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</si>
  <si>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</si>
  <si>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</si>
  <si>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</si>
  <si>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</si>
  <si>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</si>
  <si>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</si>
  <si>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</si>
  <si>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</si>
  <si>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</si>
  <si>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</si>
  <si>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</si>
  <si>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</si>
  <si>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</si>
  <si>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</si>
  <si>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</si>
  <si>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土浦市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</si>
  <si>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</si>
  <si>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</si>
  <si>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</si>
  <si>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</si>
  <si>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</si>
  <si>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</si>
  <si>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</si>
  <si>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</si>
  <si>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</si>
  <si>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</si>
  <si>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</si>
  <si>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</si>
  <si>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</si>
  <si>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</si>
  <si>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</si>
  <si>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</si>
  <si>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企業債償還金は減少傾向にあり、経営状況の改善が期待できる一方、施設の老朽化に伴う更新投資の増大や、物価・エネルギー価格の高騰による維持管理費の増加も懸念される。
　そのため、適切な施設更新や使用料収入の増加に努め、令和4年度に改定した経営戦略に基づき、より一層の経営基盤の強化や財政マネジメントの向上を図る。</t>
  </si>
  <si>
    <t>①有形固定資産減価償却率
　類似団体平均値を下回っているが、令和2年度の法適用から減価償却累計額は増加している。施設の更新等を推進したい。
②管渠老朽化率
　昭和41年の整備開始から50年以上経過しているため、今後も当該指標は年々増加する見込みである。
③管渠改善率
　類似団体平均・全国平均を大きく下回っているが、今後も平成30年度に策定した下水道ストックマネジメント計画に基づき、効率的な施設の改築・更新を行う。</t>
    <rPh sb="20" eb="21">
      <t>チ</t>
    </rPh>
    <rPh sb="22" eb="24">
      <t>シタマワ</t>
    </rPh>
    <rPh sb="49" eb="51">
      <t>ゾウカ</t>
    </rPh>
    <rPh sb="56" eb="58">
      <t>シセツ</t>
    </rPh>
    <rPh sb="59" eb="61">
      <t>コウシン</t>
    </rPh>
    <rPh sb="61" eb="62">
      <t>トウ</t>
    </rPh>
    <rPh sb="63" eb="65">
      <t>スイシン</t>
    </rPh>
    <rPh sb="158" eb="160">
      <t>コンゴ</t>
    </rPh>
    <phoneticPr fontId="4"/>
  </si>
  <si>
    <t>①経常収支比率 
 汚水処理負担金の増等により前年比2.54ポイント減となっている。収益の一部は一般会計繰入金に依存しており、使用料収入の増加に努める。
②累積欠損金比率
　0％であり欠損金は発生していない。
③流動比率
　現金預金残高の増加により類似団体平均値とほぼ同水準の値となっているが、今後も企業債を主とした流動負債は減少傾向にあり、当該指標は改善していく見込みである。
④企業債残高対事業規模比率
　計画的な企業債償還により、企業債残高は減少しており財務状況は類似団体より比較的健全である。
⑤経費回収率
　汚水処理費は下水道使用料で概ね賄えているが、不足分は一般会計繰入金で補っており、収益構造の改善が求められる。
⑥汚水処理原価
　現在は類似団体平均値より低く抑えられているものの、今後は施設の老朽化による更新費用の増加が見込まれるため、更に経営の効率性を高める必要がある。
⑦施設利用率
　処理施設を有していないため対象外。
⑧水洗化率
　戸別訪問やDM等の普及啓発活動や、接続工事費補助金支給の効果により、当該指標は上昇傾向にあり、引き続き水洗化普及事業を推進する。</t>
    <rPh sb="10" eb="17">
      <t>オスイショリフタンキン</t>
    </rPh>
    <rPh sb="18" eb="19">
      <t>ゾウ</t>
    </rPh>
    <rPh sb="34" eb="35">
      <t>ゲン</t>
    </rPh>
    <rPh sb="112" eb="116">
      <t>ゲンキンヨキン</t>
    </rPh>
    <rPh sb="116" eb="118">
      <t>ザンダカ</t>
    </rPh>
    <rPh sb="119" eb="121">
      <t>ゾウカ</t>
    </rPh>
    <rPh sb="134" eb="137">
      <t>ドウスイジュン</t>
    </rPh>
    <rPh sb="138" eb="139">
      <t>アタイ</t>
    </rPh>
    <rPh sb="147" eb="14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</si>
</sst>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0.01</c:v>
                </c:pt>
                <c:pt idx="2">
                  <c:v>0.09</c:v>
                </c:pt>
                <c:pt idx="3">
                  <c:v>0.01</c:v>
                </c:pt>
                <c:pt idx="4">
                  <c:v>0.03</c:v>
                </c:pt>
              </c:numCache>
            </c:numRef>
          </c:val>
          <c:extLst>
            <c:ext xmlns:c16="http://schemas.microsoft.com/office/drawing/2014/chart" uri="{C3380CC4-5D6E-409C-BE32-E72D297353CC}">
              <c16:uniqueId val="{00000000-7887-4F2B-A94A-B947DCB507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7887-4F2B-A94A-B947DCB507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C1-4C67-8BA2-00F45DED1B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D2C1-4C67-8BA2-00F45DED1B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95.36</c:v>
                </c:pt>
                <c:pt idx="1">
                  <c:v>95.39</c:v>
                </c:pt>
                <c:pt idx="2">
                  <c:v>95.42</c:v>
                </c:pt>
                <c:pt idx="3">
                  <c:v>95.49</c:v>
                </c:pt>
                <c:pt idx="4">
                  <c:v>95.49</c:v>
                </c:pt>
              </c:numCache>
            </c:numRef>
          </c:val>
          <c:extLst>
            <c:ext xmlns:c16="http://schemas.microsoft.com/office/drawing/2014/chart" uri="{C3380CC4-5D6E-409C-BE32-E72D297353CC}">
              <c16:uniqueId val="{00000000-DAA0-42FD-9A22-3B39D390BA9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DAA0-42FD-9A22-3B39D390BA9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104.86</c:v>
                </c:pt>
                <c:pt idx="1">
                  <c:v>102.59</c:v>
                </c:pt>
                <c:pt idx="2">
                  <c:v>103.55</c:v>
                </c:pt>
                <c:pt idx="3">
                  <c:v>106.72</c:v>
                </c:pt>
                <c:pt idx="4">
                  <c:v>104.18</c:v>
                </c:pt>
              </c:numCache>
            </c:numRef>
          </c:val>
          <c:extLst>
            <c:ext xmlns:c16="http://schemas.microsoft.com/office/drawing/2014/chart" uri="{C3380CC4-5D6E-409C-BE32-E72D297353CC}">
              <c16:uniqueId val="{00000000-945B-411B-8AC1-2418408546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945B-411B-8AC1-2418408546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4.41</c:v>
                </c:pt>
                <c:pt idx="1">
                  <c:v>8.7799999999999994</c:v>
                </c:pt>
                <c:pt idx="2">
                  <c:v>12.33</c:v>
                </c:pt>
                <c:pt idx="3">
                  <c:v>15.7</c:v>
                </c:pt>
                <c:pt idx="4">
                  <c:v>18.91</c:v>
                </c:pt>
              </c:numCache>
            </c:numRef>
          </c:val>
          <c:extLst>
            <c:ext xmlns:c16="http://schemas.microsoft.com/office/drawing/2014/chart" uri="{C3380CC4-5D6E-409C-BE32-E72D297353CC}">
              <c16:uniqueId val="{00000000-3E6C-49C8-9FEA-A642B9B223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3E6C-49C8-9FEA-A642B9B223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1.82</c:v>
                </c:pt>
                <c:pt idx="1">
                  <c:v>3.04</c:v>
                </c:pt>
                <c:pt idx="2">
                  <c:v>3.85</c:v>
                </c:pt>
                <c:pt idx="3">
                  <c:v>5.05</c:v>
                </c:pt>
                <c:pt idx="4">
                  <c:v>5.88</c:v>
                </c:pt>
              </c:numCache>
            </c:numRef>
          </c:val>
          <c:extLst>
            <c:ext xmlns:c16="http://schemas.microsoft.com/office/drawing/2014/chart" uri="{C3380CC4-5D6E-409C-BE32-E72D297353CC}">
              <c16:uniqueId val="{00000000-36B5-45C5-ABE9-1B13D70CA9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36B5-45C5-ABE9-1B13D70CA9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06-47C8-BEBC-80119327DF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5806-47C8-BEBC-80119327DF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42.92</c:v>
                </c:pt>
                <c:pt idx="1">
                  <c:v>49.08</c:v>
                </c:pt>
                <c:pt idx="2">
                  <c:v>49.49</c:v>
                </c:pt>
                <c:pt idx="3">
                  <c:v>72.650000000000006</c:v>
                </c:pt>
                <c:pt idx="4">
                  <c:v>77.03</c:v>
                </c:pt>
              </c:numCache>
            </c:numRef>
          </c:val>
          <c:extLst>
            <c:ext xmlns:c16="http://schemas.microsoft.com/office/drawing/2014/chart" uri="{C3380CC4-5D6E-409C-BE32-E72D297353CC}">
              <c16:uniqueId val="{00000000-5633-425D-B9D6-C6354B9C86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5633-425D-B9D6-C6354B9C86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514.22</c:v>
                </c:pt>
                <c:pt idx="1">
                  <c:v>411.53</c:v>
                </c:pt>
                <c:pt idx="2">
                  <c:v>438.59</c:v>
                </c:pt>
                <c:pt idx="3">
                  <c:v>428.8</c:v>
                </c:pt>
                <c:pt idx="4">
                  <c:v>411.11</c:v>
                </c:pt>
              </c:numCache>
            </c:numRef>
          </c:val>
          <c:extLst>
            <c:ext xmlns:c16="http://schemas.microsoft.com/office/drawing/2014/chart" uri="{C3380CC4-5D6E-409C-BE32-E72D297353CC}">
              <c16:uniqueId val="{00000000-EB02-49A6-AB86-9A4D8CF0F9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EB02-49A6-AB86-9A4D8CF0F9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98.26</c:v>
                </c:pt>
                <c:pt idx="1">
                  <c:v>98.1</c:v>
                </c:pt>
                <c:pt idx="2">
                  <c:v>98.53</c:v>
                </c:pt>
                <c:pt idx="3">
                  <c:v>98.93</c:v>
                </c:pt>
                <c:pt idx="4">
                  <c:v>99.11</c:v>
                </c:pt>
              </c:numCache>
            </c:numRef>
          </c:val>
          <c:extLst>
            <c:ext xmlns:c16="http://schemas.microsoft.com/office/drawing/2014/chart" uri="{C3380CC4-5D6E-409C-BE32-E72D297353CC}">
              <c16:uniqueId val="{00000000-F260-4755-B9A0-E8D1AD306F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F260-4755-B9A0-E8D1AD306F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150.1</c:v>
                </c:pt>
                <c:pt idx="4">
                  <c:v>150.1</c:v>
                </c:pt>
              </c:numCache>
            </c:numRef>
          </c:val>
          <c:extLst>
            <c:ext xmlns:c16="http://schemas.microsoft.com/office/drawing/2014/chart" uri="{C3380CC4-5D6E-409C-BE32-E72D297353CC}">
              <c16:uniqueId val="{00000000-77BD-432A-B90F-A0EFF9D1AC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77BD-432A-B90F-A0EFF9D1AC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37" zoomScale="91" zoomScaleNormal="91"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土浦市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141571</v>
      </c>
      <c r="AM8" s="41"/>
      <c r="AN8" s="41"/>
      <c r="AO8" s="41"/>
      <c r="AP8" s="41"/>
      <c r="AQ8" s="41"/>
      <c r="AR8" s="41"/>
      <c r="AS8" s="41"/>
      <c r="AT8" s="34">
        <f>データ!T6</f>
        <v>122.89</v>
      </c>
      <c r="AU8" s="34"/>
      <c r="AV8" s="34"/>
      <c r="AW8" s="34"/>
      <c r="AX8" s="34"/>
      <c r="AY8" s="34"/>
      <c r="AZ8" s="34"/>
      <c r="BA8" s="34"/>
      <c r="BB8" s="34">
        <f>データ!U6</f>
        <v>1152.01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69.75</v>
      </c>
      <c r="J10" s="34"/>
      <c r="K10" s="34"/>
      <c r="L10" s="34"/>
      <c r="M10" s="34"/>
      <c r="N10" s="34"/>
      <c r="O10" s="34"/>
      <c r="P10" s="34">
        <f>データ!P6</f>
        <v>85.36</v>
      </c>
      <c r="Q10" s="34"/>
      <c r="R10" s="34"/>
      <c r="S10" s="34"/>
      <c r="T10" s="34"/>
      <c r="U10" s="34"/>
      <c r="V10" s="34"/>
      <c r="W10" s="34">
        <f>データ!Q6</f>
        <v>95.77</v>
      </c>
      <c r="X10" s="34"/>
      <c r="Y10" s="34"/>
      <c r="Z10" s="34"/>
      <c r="AA10" s="34"/>
      <c r="AB10" s="34"/>
      <c r="AC10" s="34"/>
      <c r="AD10" s="41">
        <f>データ!R6</f>
        <v>2750</v>
      </c>
      <c r="AE10" s="41"/>
      <c r="AF10" s="41"/>
      <c r="AG10" s="41"/>
      <c r="AH10" s="41"/>
      <c r="AI10" s="41"/>
      <c r="AJ10" s="41"/>
      <c r="AK10" s="2"/>
      <c r="AL10" s="41">
        <f>データ!V6</f>
        <v>120342</v>
      </c>
      <c r="AM10" s="41"/>
      <c r="AN10" s="41"/>
      <c r="AO10" s="41"/>
      <c r="AP10" s="41"/>
      <c r="AQ10" s="41"/>
      <c r="AR10" s="41"/>
      <c r="AS10" s="41"/>
      <c r="AT10" s="34">
        <f>データ!W6</f>
        <v>34.28</v>
      </c>
      <c r="AU10" s="34"/>
      <c r="AV10" s="34"/>
      <c r="AW10" s="34"/>
      <c r="AX10" s="34"/>
      <c r="AY10" s="34"/>
      <c r="AZ10" s="34"/>
      <c r="BA10" s="34"/>
      <c r="BB10" s="34">
        <f>データ!X6</f>
        <v>3510.56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k5/iEc3iRWdiSciQpf9sRSJY3MbSrWqOlKGvrDQHSO3D9snI6vRF4HA2NSYfCfuasNopiFQMbrNvPqA/EojfA==" saltValue="McMlqBJ87x3ZTQ6RqgJ5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82031</v>
      </c>
      <c r="D6" s="19">
        <f t="shared" si="3"/>
        <v>46</v>
      </c>
      <c r="E6" s="19">
        <f t="shared" si="3"/>
        <v>17</v>
      </c>
      <c r="F6" s="19">
        <f t="shared" si="3"/>
        <v>1</v>
      </c>
      <c r="G6" s="19">
        <f t="shared" si="3"/>
        <v>0</v>
      </c>
      <c r="H6" s="19" t="str">
        <f t="shared" si="3"/>
        <v>茨城県　土浦市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69.75</v>
      </c>
      <c r="P6" s="20">
        <f t="shared" si="3"/>
        <v>85.36</v>
      </c>
      <c r="Q6" s="20">
        <f t="shared" si="3"/>
        <v>95.77</v>
      </c>
      <c r="R6" s="20">
        <f t="shared" si="3"/>
        <v>2750</v>
      </c>
      <c r="S6" s="20">
        <f t="shared" si="3"/>
        <v>141571</v>
      </c>
      <c r="T6" s="20">
        <f t="shared" si="3"/>
        <v>122.89</v>
      </c>
      <c r="U6" s="20">
        <f t="shared" si="3"/>
        <v>1152.01</v>
      </c>
      <c r="V6" s="20">
        <f t="shared" si="3"/>
        <v>120342</v>
      </c>
      <c r="W6" s="20">
        <f t="shared" si="3"/>
        <v>34.28</v>
      </c>
      <c r="X6" s="20">
        <f t="shared" si="3"/>
        <v>3510.56</v>
      </c>
      <c r="Y6" s="21">
        <f>IF(Y7="",NA(),Y7)</f>
        <v>104.86</v>
      </c>
      <c r="Z6" s="21">
        <f t="shared" ref="Z6:AH6" si="4">IF(Z7="",NA(),Z7)</f>
        <v>102.59</v>
      </c>
      <c r="AA6" s="21">
        <f t="shared" si="4"/>
        <v>103.55</v>
      </c>
      <c r="AB6" s="21">
        <f t="shared" si="4"/>
        <v>106.72</v>
      </c>
      <c r="AC6" s="21">
        <f t="shared" si="4"/>
        <v>104.18</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42.92</v>
      </c>
      <c r="AV6" s="21">
        <f t="shared" ref="AV6:BD6" si="6">IF(AV7="",NA(),AV7)</f>
        <v>49.08</v>
      </c>
      <c r="AW6" s="21">
        <f t="shared" si="6"/>
        <v>49.49</v>
      </c>
      <c r="AX6" s="21">
        <f t="shared" si="6"/>
        <v>72.650000000000006</v>
      </c>
      <c r="AY6" s="21">
        <f t="shared" si="6"/>
        <v>77.03</v>
      </c>
      <c r="AZ6" s="21">
        <f t="shared" si="6"/>
        <v>60.82</v>
      </c>
      <c r="BA6" s="21">
        <f t="shared" si="6"/>
        <v>63.48</v>
      </c>
      <c r="BB6" s="21">
        <f t="shared" si="6"/>
        <v>65.510000000000005</v>
      </c>
      <c r="BC6" s="21">
        <f t="shared" si="6"/>
        <v>72.78</v>
      </c>
      <c r="BD6" s="21">
        <f t="shared" si="6"/>
        <v>74.56</v>
      </c>
      <c r="BE6" s="20" t="str">
        <f>IF(BE7="","",IF(BE7="-","【-】","【"&amp;SUBSTITUTE(TEXT(BE7,"#,##0.00"),"-","△")&amp;"】"))</f>
        <v>【82.75】</v>
      </c>
      <c r="BF6" s="21">
        <f>IF(BF7="",NA(),BF7)</f>
        <v>514.22</v>
      </c>
      <c r="BG6" s="21">
        <f t="shared" ref="BG6:BO6" si="7">IF(BG7="",NA(),BG7)</f>
        <v>411.53</v>
      </c>
      <c r="BH6" s="21">
        <f t="shared" si="7"/>
        <v>438.59</v>
      </c>
      <c r="BI6" s="21">
        <f t="shared" si="7"/>
        <v>428.8</v>
      </c>
      <c r="BJ6" s="21">
        <f t="shared" si="7"/>
        <v>411.11</v>
      </c>
      <c r="BK6" s="21">
        <f t="shared" si="7"/>
        <v>920.83</v>
      </c>
      <c r="BL6" s="21">
        <f t="shared" si="7"/>
        <v>874.02</v>
      </c>
      <c r="BM6" s="21">
        <f t="shared" si="7"/>
        <v>827.43</v>
      </c>
      <c r="BN6" s="21">
        <f t="shared" si="7"/>
        <v>790.32</v>
      </c>
      <c r="BO6" s="21">
        <f t="shared" si="7"/>
        <v>747.33</v>
      </c>
      <c r="BP6" s="20" t="str">
        <f>IF(BP7="","",IF(BP7="-","【-】","【"&amp;SUBSTITUTE(TEXT(BP7,"#,##0.00"),"-","△")&amp;"】"))</f>
        <v>【602.56】</v>
      </c>
      <c r="BQ6" s="21">
        <f>IF(BQ7="",NA(),BQ7)</f>
        <v>98.26</v>
      </c>
      <c r="BR6" s="21">
        <f t="shared" ref="BR6:BZ6" si="8">IF(BR7="",NA(),BR7)</f>
        <v>98.1</v>
      </c>
      <c r="BS6" s="21">
        <f t="shared" si="8"/>
        <v>98.53</v>
      </c>
      <c r="BT6" s="21">
        <f t="shared" si="8"/>
        <v>98.93</v>
      </c>
      <c r="BU6" s="21">
        <f t="shared" si="8"/>
        <v>99.11</v>
      </c>
      <c r="BV6" s="21">
        <f t="shared" si="8"/>
        <v>99.82</v>
      </c>
      <c r="BW6" s="21">
        <f t="shared" si="8"/>
        <v>100.32</v>
      </c>
      <c r="BX6" s="21">
        <f t="shared" si="8"/>
        <v>99.71</v>
      </c>
      <c r="BY6" s="21">
        <f t="shared" si="8"/>
        <v>98.7</v>
      </c>
      <c r="BZ6" s="21">
        <f t="shared" si="8"/>
        <v>100.01</v>
      </c>
      <c r="CA6" s="20" t="str">
        <f>IF(CA7="","",IF(CA7="-","【-】","【"&amp;SUBSTITUTE(TEXT(CA7,"#,##0.00"),"-","△")&amp;"】"))</f>
        <v>【97.94】</v>
      </c>
      <c r="CB6" s="21">
        <f>IF(CB7="",NA(),CB7)</f>
        <v>150</v>
      </c>
      <c r="CC6" s="21">
        <f t="shared" ref="CC6:CK6" si="9">IF(CC7="",NA(),CC7)</f>
        <v>150</v>
      </c>
      <c r="CD6" s="21">
        <f t="shared" si="9"/>
        <v>150</v>
      </c>
      <c r="CE6" s="21">
        <f t="shared" si="9"/>
        <v>150.1</v>
      </c>
      <c r="CF6" s="21">
        <f t="shared" si="9"/>
        <v>150.1</v>
      </c>
      <c r="CG6" s="21">
        <f t="shared" si="9"/>
        <v>156.77000000000001</v>
      </c>
      <c r="CH6" s="21">
        <f t="shared" si="9"/>
        <v>157.63999999999999</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95.36</v>
      </c>
      <c r="CY6" s="21">
        <f t="shared" ref="CY6:DG6" si="11">IF(CY7="",NA(),CY7)</f>
        <v>95.39</v>
      </c>
      <c r="CZ6" s="21">
        <f t="shared" si="11"/>
        <v>95.42</v>
      </c>
      <c r="DA6" s="21">
        <f t="shared" si="11"/>
        <v>95.49</v>
      </c>
      <c r="DB6" s="21">
        <f t="shared" si="11"/>
        <v>95.49</v>
      </c>
      <c r="DC6" s="21">
        <f t="shared" si="11"/>
        <v>94.41</v>
      </c>
      <c r="DD6" s="21">
        <f t="shared" si="11"/>
        <v>94.43</v>
      </c>
      <c r="DE6" s="21">
        <f t="shared" si="11"/>
        <v>94.58</v>
      </c>
      <c r="DF6" s="21">
        <f t="shared" si="11"/>
        <v>94.69</v>
      </c>
      <c r="DG6" s="21">
        <f t="shared" si="11"/>
        <v>94.81</v>
      </c>
      <c r="DH6" s="20" t="str">
        <f>IF(DH7="","",IF(DH7="-","【-】","【"&amp;SUBSTITUTE(TEXT(DH7,"#,##0.00"),"-","△")&amp;"】"))</f>
        <v>【96.00】</v>
      </c>
      <c r="DI6" s="21">
        <f>IF(DI7="",NA(),DI7)</f>
        <v>4.41</v>
      </c>
      <c r="DJ6" s="21">
        <f t="shared" ref="DJ6:DR6" si="12">IF(DJ7="",NA(),DJ7)</f>
        <v>8.7799999999999994</v>
      </c>
      <c r="DK6" s="21">
        <f t="shared" si="12"/>
        <v>12.33</v>
      </c>
      <c r="DL6" s="21">
        <f t="shared" si="12"/>
        <v>15.7</v>
      </c>
      <c r="DM6" s="21">
        <f t="shared" si="12"/>
        <v>18.91</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1.82</v>
      </c>
      <c r="DU6" s="21">
        <f t="shared" ref="DU6:EC6" si="13">IF(DU7="",NA(),DU7)</f>
        <v>3.04</v>
      </c>
      <c r="DV6" s="21">
        <f t="shared" si="13"/>
        <v>3.85</v>
      </c>
      <c r="DW6" s="21">
        <f t="shared" si="13"/>
        <v>5.05</v>
      </c>
      <c r="DX6" s="21">
        <f t="shared" si="13"/>
        <v>5.88</v>
      </c>
      <c r="DY6" s="21">
        <f t="shared" si="13"/>
        <v>5.18</v>
      </c>
      <c r="DZ6" s="21">
        <f t="shared" si="13"/>
        <v>6.01</v>
      </c>
      <c r="EA6" s="21">
        <f t="shared" si="13"/>
        <v>6.84</v>
      </c>
      <c r="EB6" s="21">
        <f t="shared" si="13"/>
        <v>7.69</v>
      </c>
      <c r="EC6" s="21">
        <f t="shared" si="13"/>
        <v>8.39</v>
      </c>
      <c r="ED6" s="20" t="str">
        <f>IF(ED7="","",IF(ED7="-","【-】","【"&amp;SUBSTITUTE(TEXT(ED7,"#,##0.00"),"-","△")&amp;"】"))</f>
        <v>【9.46】</v>
      </c>
      <c r="EE6" s="21">
        <f>IF(EE7="",NA(),EE7)</f>
        <v>0.02</v>
      </c>
      <c r="EF6" s="21">
        <f t="shared" ref="EF6:EN6" si="14">IF(EF7="",NA(),EF7)</f>
        <v>0.01</v>
      </c>
      <c r="EG6" s="21">
        <f t="shared" si="14"/>
        <v>0.09</v>
      </c>
      <c r="EH6" s="21">
        <f t="shared" si="14"/>
        <v>0.01</v>
      </c>
      <c r="EI6" s="21">
        <f t="shared" si="14"/>
        <v>0.03</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82031</v>
      </c>
      <c r="D7" s="23">
        <v>46</v>
      </c>
      <c r="E7" s="23">
        <v>17</v>
      </c>
      <c r="F7" s="23">
        <v>1</v>
      </c>
      <c r="G7" s="23">
        <v>0</v>
      </c>
      <c r="H7" s="23" t="s">
        <v>96</v>
      </c>
      <c r="I7" s="23" t="s">
        <v>97</v>
      </c>
      <c r="J7" s="23" t="s">
        <v>98</v>
      </c>
      <c r="K7" s="23" t="s">
        <v>99</v>
      </c>
      <c r="L7" s="23" t="s">
        <v>100</v>
      </c>
      <c r="M7" s="23" t="s">
        <v>101</v>
      </c>
      <c r="N7" s="24" t="s">
        <v>102</v>
      </c>
      <c r="O7" s="24">
        <v>69.75</v>
      </c>
      <c r="P7" s="24">
        <v>85.36</v>
      </c>
      <c r="Q7" s="24">
        <v>95.77</v>
      </c>
      <c r="R7" s="24">
        <v>2750</v>
      </c>
      <c r="S7" s="24">
        <v>141571</v>
      </c>
      <c r="T7" s="24">
        <v>122.89</v>
      </c>
      <c r="U7" s="24">
        <v>1152.01</v>
      </c>
      <c r="V7" s="24">
        <v>120342</v>
      </c>
      <c r="W7" s="24">
        <v>34.28</v>
      </c>
      <c r="X7" s="24">
        <v>3510.56</v>
      </c>
      <c r="Y7" s="24">
        <v>104.86</v>
      </c>
      <c r="Z7" s="24">
        <v>102.59</v>
      </c>
      <c r="AA7" s="24">
        <v>103.55</v>
      </c>
      <c r="AB7" s="24">
        <v>106.72</v>
      </c>
      <c r="AC7" s="24">
        <v>104.18</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42.92</v>
      </c>
      <c r="AV7" s="24">
        <v>49.08</v>
      </c>
      <c r="AW7" s="24">
        <v>49.49</v>
      </c>
      <c r="AX7" s="24">
        <v>72.650000000000006</v>
      </c>
      <c r="AY7" s="24">
        <v>77.03</v>
      </c>
      <c r="AZ7" s="24">
        <v>60.82</v>
      </c>
      <c r="BA7" s="24">
        <v>63.48</v>
      </c>
      <c r="BB7" s="24">
        <v>65.510000000000005</v>
      </c>
      <c r="BC7" s="24">
        <v>72.78</v>
      </c>
      <c r="BD7" s="24">
        <v>74.56</v>
      </c>
      <c r="BE7" s="24">
        <v>82.75</v>
      </c>
      <c r="BF7" s="24">
        <v>514.22</v>
      </c>
      <c r="BG7" s="24">
        <v>411.53</v>
      </c>
      <c r="BH7" s="24">
        <v>438.59</v>
      </c>
      <c r="BI7" s="24">
        <v>428.8</v>
      </c>
      <c r="BJ7" s="24">
        <v>411.11</v>
      </c>
      <c r="BK7" s="24">
        <v>920.83</v>
      </c>
      <c r="BL7" s="24">
        <v>874.02</v>
      </c>
      <c r="BM7" s="24">
        <v>827.43</v>
      </c>
      <c r="BN7" s="24">
        <v>790.32</v>
      </c>
      <c r="BO7" s="24">
        <v>747.33</v>
      </c>
      <c r="BP7" s="24">
        <v>602.55999999999995</v>
      </c>
      <c r="BQ7" s="24">
        <v>98.26</v>
      </c>
      <c r="BR7" s="24">
        <v>98.1</v>
      </c>
      <c r="BS7" s="24">
        <v>98.53</v>
      </c>
      <c r="BT7" s="24">
        <v>98.93</v>
      </c>
      <c r="BU7" s="24">
        <v>99.11</v>
      </c>
      <c r="BV7" s="24">
        <v>99.82</v>
      </c>
      <c r="BW7" s="24">
        <v>100.32</v>
      </c>
      <c r="BX7" s="24">
        <v>99.71</v>
      </c>
      <c r="BY7" s="24">
        <v>98.7</v>
      </c>
      <c r="BZ7" s="24">
        <v>100.01</v>
      </c>
      <c r="CA7" s="24">
        <v>97.94</v>
      </c>
      <c r="CB7" s="24">
        <v>150</v>
      </c>
      <c r="CC7" s="24">
        <v>150</v>
      </c>
      <c r="CD7" s="24">
        <v>150</v>
      </c>
      <c r="CE7" s="24">
        <v>150.1</v>
      </c>
      <c r="CF7" s="24">
        <v>150.1</v>
      </c>
      <c r="CG7" s="24">
        <v>156.77000000000001</v>
      </c>
      <c r="CH7" s="24">
        <v>157.63999999999999</v>
      </c>
      <c r="CI7" s="24">
        <v>159.59</v>
      </c>
      <c r="CJ7" s="24">
        <v>160.65</v>
      </c>
      <c r="CK7" s="24">
        <v>160.6</v>
      </c>
      <c r="CL7" s="24">
        <v>140.97999999999999</v>
      </c>
      <c r="CM7" s="24" t="s">
        <v>102</v>
      </c>
      <c r="CN7" s="24" t="s">
        <v>102</v>
      </c>
      <c r="CO7" s="24" t="s">
        <v>102</v>
      </c>
      <c r="CP7" s="24" t="s">
        <v>102</v>
      </c>
      <c r="CQ7" s="24" t="s">
        <v>102</v>
      </c>
      <c r="CR7" s="24">
        <v>67</v>
      </c>
      <c r="CS7" s="24">
        <v>66.650000000000006</v>
      </c>
      <c r="CT7" s="24">
        <v>64.45</v>
      </c>
      <c r="CU7" s="24">
        <v>65.11</v>
      </c>
      <c r="CV7" s="24">
        <v>65.540000000000006</v>
      </c>
      <c r="CW7" s="24">
        <v>60.13</v>
      </c>
      <c r="CX7" s="24">
        <v>95.36</v>
      </c>
      <c r="CY7" s="24">
        <v>95.39</v>
      </c>
      <c r="CZ7" s="24">
        <v>95.42</v>
      </c>
      <c r="DA7" s="24">
        <v>95.49</v>
      </c>
      <c r="DB7" s="24">
        <v>95.49</v>
      </c>
      <c r="DC7" s="24">
        <v>94.41</v>
      </c>
      <c r="DD7" s="24">
        <v>94.43</v>
      </c>
      <c r="DE7" s="24">
        <v>94.58</v>
      </c>
      <c r="DF7" s="24">
        <v>94.69</v>
      </c>
      <c r="DG7" s="24">
        <v>94.81</v>
      </c>
      <c r="DH7" s="24">
        <v>96</v>
      </c>
      <c r="DI7" s="24">
        <v>4.41</v>
      </c>
      <c r="DJ7" s="24">
        <v>8.7799999999999994</v>
      </c>
      <c r="DK7" s="24">
        <v>12.33</v>
      </c>
      <c r="DL7" s="24">
        <v>15.7</v>
      </c>
      <c r="DM7" s="24">
        <v>18.91</v>
      </c>
      <c r="DN7" s="24">
        <v>34.15</v>
      </c>
      <c r="DO7" s="24">
        <v>35.53</v>
      </c>
      <c r="DP7" s="24">
        <v>37.51</v>
      </c>
      <c r="DQ7" s="24">
        <v>38.869999999999997</v>
      </c>
      <c r="DR7" s="24">
        <v>40.36</v>
      </c>
      <c r="DS7" s="24">
        <v>42.2</v>
      </c>
      <c r="DT7" s="24">
        <v>1.82</v>
      </c>
      <c r="DU7" s="24">
        <v>3.04</v>
      </c>
      <c r="DV7" s="24">
        <v>3.85</v>
      </c>
      <c r="DW7" s="24">
        <v>5.05</v>
      </c>
      <c r="DX7" s="24">
        <v>5.88</v>
      </c>
      <c r="DY7" s="24">
        <v>5.18</v>
      </c>
      <c r="DZ7" s="24">
        <v>6.01</v>
      </c>
      <c r="EA7" s="24">
        <v>6.84</v>
      </c>
      <c r="EB7" s="24">
        <v>7.69</v>
      </c>
      <c r="EC7" s="24">
        <v>8.39</v>
      </c>
      <c r="ED7" s="24">
        <v>9.4600000000000009</v>
      </c>
      <c r="EE7" s="24">
        <v>0.02</v>
      </c>
      <c r="EF7" s="24">
        <v>0.01</v>
      </c>
      <c r="EG7" s="24">
        <v>0.09</v>
      </c>
      <c r="EH7" s="24">
        <v>0.01</v>
      </c>
      <c r="EI7" s="24">
        <v>0.03</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2025-12-23T05:57:37Z</dcterms:created>
  <dcterms:modified xsi:type="dcterms:W3CDTF">2026-02-26T06:46:49Z</dcterms:modified>
  <cp:category/>
</cp:coreProperties>
</file>