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codeName="ThisWorkbook"/>
  <mc:AlternateContent xmlns:mc="http://schemas.openxmlformats.org/markup-compatibility/2006">
    <mc:Choice Requires="x15">
      <x15ac:absPath xmlns:x15ac="http://schemas.microsoft.com/office/spreadsheetml/2010/11/ac" url="\\filesv.pref.ibaraki.jp\市町村課\財政\理財\Ｒ７理財\05_公営企業関係\15_経営比較分析表\01_～2.3公営企業に係る経営比較分析表（令和６年度決算）の分析・公表について\08_県HP掲載(確定公表データ)\★ファイル名変更&amp;事業毎仕分け用\03事業毎に仕分け\法適\175_農業集落排水\"/>
    </mc:Choice>
  </mc:AlternateContent>
  <xr:revisionPtr revIDLastSave="0" documentId="8_{1D8FF9F6-3652-4F04-87BD-47632F46EE75}" xr6:coauthVersionLast="47" xr6:coauthVersionMax="47" xr10:uidLastSave="{00000000-0000-0000-0000-000000000000}"/>
  <workbookProtection workbookAlgorithmName="SHA-512" workbookHashValue="sKIoz4JRwKUTQIUx27yD0btR2+ygATkjkFcE6m4Vm8ejfaTUvGZAN8lCrSrF+6Hlfy4JQLoxejEZfqYZPdVkZg==" workbookSaltValue="Z50M59S/5I1SUEzVdnEUBQ==" workbookSpinCount="100000" lockStructure="1"/>
  <bookViews>
    <workbookView xWindow="2037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AD10" i="4"/>
  <c r="W10" i="4"/>
  <c r="P10" i="4"/>
  <c r="I10" i="4"/>
  <c r="B10" i="4"/>
  <c r="BB8" i="4"/>
  <c r="AT8" i="4"/>
  <c r="AL8" i="4"/>
  <c r="AD8" i="4"/>
  <c r="W8" i="4"/>
  <c r="P8" i="4"/>
  <c r="I8" i="4"/>
  <c r="B8" i="4"/>
  <c r="B6" i="4"/>
</calcChain>
</file>

<file path=xl/sharedStrings.xml><?xml version="1.0" encoding="utf-8"?>
<sst xmlns="http://schemas.openxmlformats.org/spreadsheetml/2006/main" count="319" uniqueCount="117">
  <si>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</si>
  <si>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</si>
  <si>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</si>
  <si>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</si>
  <si>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</si>
  <si>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</si>
  <si>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</si>
  <si>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</si>
  <si>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</si>
  <si>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</si>
  <si>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</si>
  <si>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</si>
  <si>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</si>
  <si>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</si>
  <si>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</si>
  <si>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</si>
  <si>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</si>
  <si>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</si>
  <si>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</si>
  <si>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</si>
  <si>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</si>
  <si>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</si>
  <si>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</si>
  <si>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</si>
  <si>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</si>
  <si>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</si>
  <si>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</si>
  <si>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</si>
  <si>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</si>
  <si>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</si>
  <si>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</si>
  <si>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</si>
  <si>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</si>
  <si>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</si>
  <si>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</si>
  <si>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</si>
  <si>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</si>
  <si>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</si>
  <si>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</si>
  <si>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</si>
  <si>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</si>
  <si>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</si>
  <si>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</si>
  <si>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</si>
  <si>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</si>
  <si>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</si>
  <si>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</si>
  <si>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</si>
  <si>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</si>
  <si>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</si>
  <si>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</si>
  <si>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</si>
  <si>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</si>
  <si>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</si>
  <si>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</si>
  <si>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</si>
  <si>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</si>
  <si>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</si>
  <si>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</si>
  <si>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</si>
  <si>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</si>
  <si>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</si>
  <si>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</si>
  <si>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</si>
  <si>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</si>
  <si>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</si>
  <si>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</si>
  <si>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</si>
  <si>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</si>
  <si>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</si>
  <si>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</si>
  <si>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</si>
  <si>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</si>
  <si>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</si>
  <si>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</si>
  <si>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</si>
  <si>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</si>
  <si>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</si>
  <si>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</si>
  <si>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</si>
  <si>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</si>
  <si>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</si>
  <si>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</si>
  <si>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</si>
  <si>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</si>
  <si>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</si>
  <si>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</si>
  <si>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</si>
  <si>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</si>
  <si>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</si>
  <si>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</si>
  <si>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</si>
  <si>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</si>
  <si>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</si>
  <si>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</si>
  <si>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</si>
  <si>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茨城県　土浦市</t>
  </si>
  <si>
    <t>法適用</t>
  </si>
  <si>
    <t>下水道事業</t>
  </si>
  <si>
    <t>農業集落排水</t>
  </si>
  <si>
    <t>F1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</si>
  <si>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</si>
  <si>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</si>
  <si>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</si>
  <si>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</si>
  <si>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</si>
  <si>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</si>
  <si>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</si>
  <si>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</si>
  <si>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</si>
  <si>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</si>
  <si>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</si>
  <si>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</si>
  <si>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</si>
  <si>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　市内6施設のうち5施設が供用開始から20年以上経過しており、施設修繕や機器の更新工事を実施している。今後、更新が必要となる施設・管渠等が年々増大することが懸念される。
　このため、施設の長寿命化及び機能強化に向け、令和2年度に策定した最適整備構想に基づき、計画的な改築・更新を行い、事業費の平準化を図る。</t>
    <rPh sb="1" eb="3">
      <t>シナイ</t>
    </rPh>
    <rPh sb="4" eb="6">
      <t>シセツ</t>
    </rPh>
    <rPh sb="10" eb="12">
      <t>シセツ</t>
    </rPh>
    <rPh sb="13" eb="17">
      <t>キョウヨウカイシ</t>
    </rPh>
    <rPh sb="21" eb="22">
      <t>ネン</t>
    </rPh>
    <rPh sb="22" eb="24">
      <t>イジョウ</t>
    </rPh>
    <rPh sb="24" eb="26">
      <t>ケイカ</t>
    </rPh>
    <rPh sb="31" eb="33">
      <t>シセツ</t>
    </rPh>
    <rPh sb="33" eb="35">
      <t>シュウゼン</t>
    </rPh>
    <rPh sb="36" eb="38">
      <t>キキ</t>
    </rPh>
    <rPh sb="39" eb="43">
      <t>コウシンコウジ</t>
    </rPh>
    <rPh sb="44" eb="46">
      <t>ジッシ</t>
    </rPh>
    <rPh sb="51" eb="53">
      <t>コンゴ</t>
    </rPh>
    <rPh sb="54" eb="56">
      <t>コウシン</t>
    </rPh>
    <rPh sb="57" eb="59">
      <t>ヒツヨウ</t>
    </rPh>
    <rPh sb="62" eb="64">
      <t>シセツ</t>
    </rPh>
    <rPh sb="65" eb="67">
      <t>カンキョ</t>
    </rPh>
    <rPh sb="67" eb="68">
      <t>トウ</t>
    </rPh>
    <rPh sb="69" eb="71">
      <t>ネンネン</t>
    </rPh>
    <rPh sb="71" eb="73">
      <t>ゾウダイ</t>
    </rPh>
    <rPh sb="78" eb="80">
      <t>ケネン</t>
    </rPh>
    <rPh sb="91" eb="93">
      <t>シセツ</t>
    </rPh>
    <rPh sb="94" eb="98">
      <t>チョウジュミョウカ</t>
    </rPh>
    <rPh sb="98" eb="99">
      <t>オヨ</t>
    </rPh>
    <rPh sb="100" eb="104">
      <t>キノウキョウカ</t>
    </rPh>
    <rPh sb="105" eb="106">
      <t>ム</t>
    </rPh>
    <rPh sb="108" eb="110">
      <t>レイワ</t>
    </rPh>
    <rPh sb="111" eb="113">
      <t>ネンド</t>
    </rPh>
    <rPh sb="114" eb="116">
      <t>サクテイ</t>
    </rPh>
    <rPh sb="118" eb="124">
      <t>サイテキセイビコウソウ</t>
    </rPh>
    <rPh sb="125" eb="126">
      <t>モト</t>
    </rPh>
    <rPh sb="129" eb="132">
      <t>ケイカクテキ</t>
    </rPh>
    <rPh sb="133" eb="135">
      <t>カイチク</t>
    </rPh>
    <rPh sb="136" eb="138">
      <t>コウシン</t>
    </rPh>
    <rPh sb="139" eb="140">
      <t>オコナ</t>
    </rPh>
    <rPh sb="142" eb="145">
      <t>ジギョウヒ</t>
    </rPh>
    <rPh sb="146" eb="149">
      <t>ヘイジュンカ</t>
    </rPh>
    <rPh sb="150" eb="151">
      <t>ハカ</t>
    </rPh>
    <phoneticPr fontId="4"/>
  </si>
  <si>
    <t>　地方債償還金の減少や、令和6年度に実施した公営企業会計の適用により、経営状況の改善・効率化が期待される一方、一般会計からの繰入金による収支の均衡に頼らざるを得ない状況が続いている。
　施設の多くが供用開始から20年以上経過した状況の中、施設の老朽化に伴う大規模修繕や更新投資の増大に加えて、利用者の減少に伴う使用料収入の減少が見込まれることから、適切な施設更新や使用料未納対策等を行い、令和2年度に策定した経営戦略を基に、更なる経営改善を図る。</t>
    <rPh sb="1" eb="4">
      <t>チホウサイ</t>
    </rPh>
    <rPh sb="4" eb="7">
      <t>ショウカンキン</t>
    </rPh>
    <rPh sb="8" eb="10">
      <t>ゲンショウ</t>
    </rPh>
    <rPh sb="12" eb="14">
      <t>レイワ</t>
    </rPh>
    <rPh sb="15" eb="17">
      <t>ネンド</t>
    </rPh>
    <rPh sb="18" eb="20">
      <t>ジッシ</t>
    </rPh>
    <rPh sb="27" eb="29">
      <t>テキヨウ</t>
    </rPh>
    <rPh sb="33" eb="37">
      <t>ケイエイジョウキョウ</t>
    </rPh>
    <rPh sb="38" eb="40">
      <t>カイゼン</t>
    </rPh>
    <rPh sb="41" eb="44">
      <t>コウリツカ</t>
    </rPh>
    <rPh sb="45" eb="47">
      <t>キタイ</t>
    </rPh>
    <rPh sb="50" eb="52">
      <t>イッポウ</t>
    </rPh>
    <rPh sb="53" eb="57">
      <t>イッパンカイケイ</t>
    </rPh>
    <rPh sb="60" eb="63">
      <t>クリイレキン</t>
    </rPh>
    <rPh sb="66" eb="68">
      <t>シュウシ</t>
    </rPh>
    <rPh sb="69" eb="71">
      <t>キンコウ</t>
    </rPh>
    <rPh sb="72" eb="73">
      <t>タヨ</t>
    </rPh>
    <rPh sb="77" eb="78">
      <t>エ</t>
    </rPh>
    <rPh sb="80" eb="82">
      <t>ジョウキョウ</t>
    </rPh>
    <rPh sb="83" eb="84">
      <t>ツヅ</t>
    </rPh>
    <rPh sb="91" eb="93">
      <t>シセツ</t>
    </rPh>
    <rPh sb="94" eb="95">
      <t>オオ</t>
    </rPh>
    <rPh sb="97" eb="101">
      <t>キョウヨウカイシ</t>
    </rPh>
    <rPh sb="105" eb="108">
      <t>ネンイジョウ</t>
    </rPh>
    <rPh sb="108" eb="110">
      <t>ケイカ</t>
    </rPh>
    <rPh sb="112" eb="114">
      <t>ジョウキョウ</t>
    </rPh>
    <rPh sb="115" eb="116">
      <t>ナカ</t>
    </rPh>
    <rPh sb="117" eb="119">
      <t>シセツ</t>
    </rPh>
    <rPh sb="120" eb="123">
      <t>ロウキュウカ</t>
    </rPh>
    <rPh sb="124" eb="125">
      <t>トモナ</t>
    </rPh>
    <rPh sb="126" eb="129">
      <t>ダイキボ</t>
    </rPh>
    <rPh sb="129" eb="131">
      <t>シュウゼン</t>
    </rPh>
    <rPh sb="132" eb="136">
      <t>コウシントウシ</t>
    </rPh>
    <rPh sb="137" eb="139">
      <t>ゾウダイ</t>
    </rPh>
    <rPh sb="140" eb="141">
      <t>クワ</t>
    </rPh>
    <rPh sb="151" eb="152">
      <t>トモナ</t>
    </rPh>
    <rPh sb="159" eb="161">
      <t>ゲンショウ</t>
    </rPh>
    <rPh sb="162" eb="164">
      <t>ミコ</t>
    </rPh>
    <rPh sb="172" eb="174">
      <t>テキセツ</t>
    </rPh>
    <rPh sb="175" eb="179">
      <t>シセツコウシン</t>
    </rPh>
    <rPh sb="183" eb="185">
      <t>ミノウ</t>
    </rPh>
    <rPh sb="187" eb="188">
      <t>トウ</t>
    </rPh>
    <rPh sb="189" eb="190">
      <t>オコナ</t>
    </rPh>
    <rPh sb="192" eb="194">
      <t>レイワ</t>
    </rPh>
    <rPh sb="195" eb="197">
      <t>ネンド</t>
    </rPh>
    <rPh sb="198" eb="200">
      <t>サクテイ</t>
    </rPh>
    <rPh sb="202" eb="206">
      <t>ケイエイセンリャク</t>
    </rPh>
    <rPh sb="207" eb="208">
      <t>モト</t>
    </rPh>
    <rPh sb="210" eb="211">
      <t>サラ</t>
    </rPh>
    <rPh sb="213" eb="217">
      <t>ケイエイカイゼン</t>
    </rPh>
    <rPh sb="218" eb="219">
      <t>ハカ</t>
    </rPh>
    <phoneticPr fontId="4"/>
  </si>
  <si>
    <r>
      <t>①</t>
    </r>
    <r>
      <rPr>
        <sz val="11"/>
        <rFont val="ＭＳ ゴシック"/>
        <family val="3"/>
        <charset val="128"/>
      </rPr>
      <t>経常</t>
    </r>
    <r>
      <rPr>
        <sz val="11"/>
        <color theme="1"/>
        <rFont val="ＭＳ ゴシック"/>
        <family val="3"/>
        <charset val="128"/>
      </rPr>
      <t>収支比率
　100%を上回っているが、収益の大半が一般会計からの繰入金であるため、使用料収入の増加に努める。
②累積欠損金比率
　令和6年度に不納欠損処理をしたが、類似団体平均値を大きく下回っている。
③流動比率
　現金預金残高の増加により類似団体平均値を大きく上回っている。。
④企業債残高対事業規模比率
　0％であり企業債は少ない。
⑤経費回収率
　類似団体平均値と近い値となっている。使用料収入の増加に努め経費回収率の改善に努める。
⑥汚水処理原価
　類似団体の平均値を下回る結果となった。今後は老朽化による修繕費用の増加や施設更新に係る投資的経費の増加が見込まれるため、より一層の効率的な経営が求められる。
⑦施設利用率
　類似団体平均値を上回っているが、今後は利用者の減少に伴い、処理水量の減少が見込まれる。必要に応じて、施設の統廃合等を検討する必要がある。
⑧水洗化率
　戸別訪問等を中心とした普及啓発活動や接続工事費補助金支給の効果により、類似団体平均値を上回っており、引き続き水洗化普及事業を推進する。</t>
    </r>
    <rPh sb="1" eb="3">
      <t>ケイジョウ</t>
    </rPh>
    <rPh sb="3" eb="5">
      <t>シュウシ</t>
    </rPh>
    <rPh sb="5" eb="7">
      <t>ヒリツ</t>
    </rPh>
    <rPh sb="14" eb="16">
      <t>ウワマワ</t>
    </rPh>
    <rPh sb="22" eb="24">
      <t>シュウエキ</t>
    </rPh>
    <rPh sb="25" eb="27">
      <t>タイハン</t>
    </rPh>
    <rPh sb="28" eb="29">
      <t>タカ</t>
    </rPh>
    <rPh sb="30" eb="32">
      <t>スウチ</t>
    </rPh>
    <rPh sb="44" eb="49">
      <t>シヨウリョウシュウニュウ</t>
    </rPh>
    <rPh sb="50" eb="52">
      <t>ゾウカ</t>
    </rPh>
    <rPh sb="53" eb="54">
      <t>ツト</t>
    </rPh>
    <rPh sb="68" eb="70">
      <t>レイワ</t>
    </rPh>
    <rPh sb="71" eb="73">
      <t>ネンド</t>
    </rPh>
    <rPh sb="74" eb="80">
      <t>フノウケッソンショリ</t>
    </rPh>
    <rPh sb="89" eb="91">
      <t>ヘイキン</t>
    </rPh>
    <rPh sb="91" eb="92">
      <t>チ</t>
    </rPh>
    <rPh sb="93" eb="94">
      <t>オオ</t>
    </rPh>
    <rPh sb="96" eb="98">
      <t>シタマワ</t>
    </rPh>
    <rPh sb="131" eb="132">
      <t>オオ</t>
    </rPh>
    <rPh sb="134" eb="136">
      <t>ウワマワ</t>
    </rPh>
    <rPh sb="143" eb="148">
      <t>シュウエキテキシシュツ</t>
    </rPh>
    <rPh sb="149" eb="150">
      <t>タカ</t>
    </rPh>
    <rPh sb="151" eb="153">
      <t>スウチ</t>
    </rPh>
    <rPh sb="175" eb="177">
      <t>ゼンガク</t>
    </rPh>
    <rPh sb="177" eb="179">
      <t>フタン</t>
    </rPh>
    <rPh sb="180" eb="184">
      <t>ルイジダンタイ</t>
    </rPh>
    <rPh sb="184" eb="186">
      <t>ヘイキン</t>
    </rPh>
    <rPh sb="186" eb="187">
      <t>アタイ</t>
    </rPh>
    <rPh sb="188" eb="189">
      <t>チカ</t>
    </rPh>
    <rPh sb="190" eb="191">
      <t>アタイ</t>
    </rPh>
    <rPh sb="222" eb="225">
      <t>シヨウリョウ</t>
    </rPh>
    <rPh sb="251" eb="253">
      <t>コンゴ</t>
    </rPh>
    <rPh sb="268" eb="272">
      <t>シセツコウシン</t>
    </rPh>
    <rPh sb="273" eb="274">
      <t>カカ</t>
    </rPh>
    <rPh sb="275" eb="280">
      <t>トウシテキケイヒ</t>
    </rPh>
    <rPh sb="281" eb="283">
      <t>ゾウカ</t>
    </rPh>
    <rPh sb="284" eb="286">
      <t>ミコ</t>
    </rPh>
    <rPh sb="294" eb="296">
      <t>イッソウ</t>
    </rPh>
    <rPh sb="297" eb="300">
      <t>コウリツテキ</t>
    </rPh>
    <rPh sb="301" eb="303">
      <t>ケイエイ</t>
    </rPh>
    <rPh sb="304" eb="305">
      <t>モト</t>
    </rPh>
    <rPh sb="312" eb="317">
      <t>シセツリヨウリツ</t>
    </rPh>
    <rPh sb="319" eb="326">
      <t>ルイジダンタイヘイキンチ</t>
    </rPh>
    <rPh sb="327" eb="329">
      <t>ウワマワ</t>
    </rPh>
    <rPh sb="335" eb="337">
      <t>コンゴ</t>
    </rPh>
    <rPh sb="338" eb="341">
      <t>リヨウシャ</t>
    </rPh>
    <rPh sb="342" eb="344">
      <t>ゲンショウ</t>
    </rPh>
    <rPh sb="345" eb="346">
      <t>トモナ</t>
    </rPh>
    <rPh sb="348" eb="352">
      <t>ショリスイリョウ</t>
    </rPh>
    <rPh sb="353" eb="355">
      <t>ゲンショウ</t>
    </rPh>
    <rPh sb="356" eb="358">
      <t>ミコ</t>
    </rPh>
    <rPh sb="362" eb="364">
      <t>ヒツヨウ</t>
    </rPh>
    <rPh sb="365" eb="366">
      <t>オウ</t>
    </rPh>
    <rPh sb="369" eb="371">
      <t>シセツ</t>
    </rPh>
    <rPh sb="372" eb="375">
      <t>トウハイゴウ</t>
    </rPh>
    <rPh sb="375" eb="376">
      <t>トウ</t>
    </rPh>
    <rPh sb="377" eb="379">
      <t>ケントウ</t>
    </rPh>
    <rPh sb="381" eb="383">
      <t>ヒツヨウ</t>
    </rPh>
    <rPh sb="389" eb="393">
      <t>スイセンカリツ</t>
    </rPh>
    <rPh sb="395" eb="399">
      <t>コベツホウモン</t>
    </rPh>
    <rPh sb="399" eb="400">
      <t>トウ</t>
    </rPh>
    <rPh sb="401" eb="403">
      <t>チュウシン</t>
    </rPh>
    <rPh sb="406" eb="412">
      <t>フキュウケイハツカツドウ</t>
    </rPh>
    <rPh sb="413" eb="421">
      <t>セツゾクコウジヒホジョキン</t>
    </rPh>
    <rPh sb="421" eb="423">
      <t>シキュウ</t>
    </rPh>
    <rPh sb="424" eb="426">
      <t>コウカ</t>
    </rPh>
    <rPh sb="438" eb="440">
      <t>ウワマワ</t>
    </rPh>
    <rPh sb="445" eb="446">
      <t>ヒ</t>
    </rPh>
    <rPh sb="447" eb="448">
      <t>ツヅ</t>
    </rPh>
    <rPh sb="449" eb="452">
      <t>スイセンカ</t>
    </rPh>
    <rPh sb="452" eb="454">
      <t>フキュウ</t>
    </rPh>
    <rPh sb="454" eb="456">
      <t>ジギョウ</t>
    </rPh>
    <rPh sb="457" eb="459">
      <t>スイシン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</si>
</sst>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4B54-41B5-B353-0351AB3A3580}"/>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0.02</c:v>
                </c:pt>
              </c:numCache>
            </c:numRef>
          </c:val>
          <c:smooth val="0"/>
          <c:extLst>
            <c:ext xmlns:c16="http://schemas.microsoft.com/office/drawing/2014/chart" uri="{C3380CC4-5D6E-409C-BE32-E72D297353CC}">
              <c16:uniqueId val="{00000001-4B54-41B5-B353-0351AB3A3580}"/>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65.7</c:v>
                </c:pt>
              </c:numCache>
            </c:numRef>
          </c:val>
          <c:extLst>
            <c:ext xmlns:c16="http://schemas.microsoft.com/office/drawing/2014/chart" uri="{C3380CC4-5D6E-409C-BE32-E72D297353CC}">
              <c16:uniqueId val="{00000000-A180-4D35-B419-4ABF992A3B8A}"/>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52.34</c:v>
                </c:pt>
              </c:numCache>
            </c:numRef>
          </c:val>
          <c:smooth val="0"/>
          <c:extLst>
            <c:ext xmlns:c16="http://schemas.microsoft.com/office/drawing/2014/chart" uri="{C3380CC4-5D6E-409C-BE32-E72D297353CC}">
              <c16:uniqueId val="{00000001-A180-4D35-B419-4ABF992A3B8A}"/>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95.72</c:v>
                </c:pt>
              </c:numCache>
            </c:numRef>
          </c:val>
          <c:extLst>
            <c:ext xmlns:c16="http://schemas.microsoft.com/office/drawing/2014/chart" uri="{C3380CC4-5D6E-409C-BE32-E72D297353CC}">
              <c16:uniqueId val="{00000000-65C4-4B90-A24B-3F7A40A732F1}"/>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90.05</c:v>
                </c:pt>
              </c:numCache>
            </c:numRef>
          </c:val>
          <c:smooth val="0"/>
          <c:extLst>
            <c:ext xmlns:c16="http://schemas.microsoft.com/office/drawing/2014/chart" uri="{C3380CC4-5D6E-409C-BE32-E72D297353CC}">
              <c16:uniqueId val="{00000001-65C4-4B90-A24B-3F7A40A732F1}"/>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100.69</c:v>
                </c:pt>
              </c:numCache>
            </c:numRef>
          </c:val>
          <c:extLst>
            <c:ext xmlns:c16="http://schemas.microsoft.com/office/drawing/2014/chart" uri="{C3380CC4-5D6E-409C-BE32-E72D297353CC}">
              <c16:uniqueId val="{00000000-74B3-4AF7-92F5-04AD40570491}"/>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103.04</c:v>
                </c:pt>
              </c:numCache>
            </c:numRef>
          </c:val>
          <c:smooth val="0"/>
          <c:extLst>
            <c:ext xmlns:c16="http://schemas.microsoft.com/office/drawing/2014/chart" uri="{C3380CC4-5D6E-409C-BE32-E72D297353CC}">
              <c16:uniqueId val="{00000001-74B3-4AF7-92F5-04AD40570491}"/>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5.45</c:v>
                </c:pt>
              </c:numCache>
            </c:numRef>
          </c:val>
          <c:extLst>
            <c:ext xmlns:c16="http://schemas.microsoft.com/office/drawing/2014/chart" uri="{C3380CC4-5D6E-409C-BE32-E72D297353CC}">
              <c16:uniqueId val="{00000000-E628-4271-9849-DE1678A61A51}"/>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30.49</c:v>
                </c:pt>
              </c:numCache>
            </c:numRef>
          </c:val>
          <c:smooth val="0"/>
          <c:extLst>
            <c:ext xmlns:c16="http://schemas.microsoft.com/office/drawing/2014/chart" uri="{C3380CC4-5D6E-409C-BE32-E72D297353CC}">
              <c16:uniqueId val="{00000001-E628-4271-9849-DE1678A61A51}"/>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FA5C-4A51-937A-0534B6586CAC}"/>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0.05</c:v>
                </c:pt>
              </c:numCache>
            </c:numRef>
          </c:val>
          <c:smooth val="0"/>
          <c:extLst>
            <c:ext xmlns:c16="http://schemas.microsoft.com/office/drawing/2014/chart" uri="{C3380CC4-5D6E-409C-BE32-E72D297353CC}">
              <c16:uniqueId val="{00000001-FA5C-4A51-937A-0534B6586CAC}"/>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43.24</c:v>
                </c:pt>
              </c:numCache>
            </c:numRef>
          </c:val>
          <c:extLst>
            <c:ext xmlns:c16="http://schemas.microsoft.com/office/drawing/2014/chart" uri="{C3380CC4-5D6E-409C-BE32-E72D297353CC}">
              <c16:uniqueId val="{00000000-A399-4EAE-BC9D-FDE2F8B132A1}"/>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100.31</c:v>
                </c:pt>
              </c:numCache>
            </c:numRef>
          </c:val>
          <c:smooth val="0"/>
          <c:extLst>
            <c:ext xmlns:c16="http://schemas.microsoft.com/office/drawing/2014/chart" uri="{C3380CC4-5D6E-409C-BE32-E72D297353CC}">
              <c16:uniqueId val="{00000001-A399-4EAE-BC9D-FDE2F8B132A1}"/>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106.51</c:v>
                </c:pt>
              </c:numCache>
            </c:numRef>
          </c:val>
          <c:extLst>
            <c:ext xmlns:c16="http://schemas.microsoft.com/office/drawing/2014/chart" uri="{C3380CC4-5D6E-409C-BE32-E72D297353CC}">
              <c16:uniqueId val="{00000000-90BA-426C-8D96-9CC4F17DF499}"/>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41.03</c:v>
                </c:pt>
              </c:numCache>
            </c:numRef>
          </c:val>
          <c:smooth val="0"/>
          <c:extLst>
            <c:ext xmlns:c16="http://schemas.microsoft.com/office/drawing/2014/chart" uri="{C3380CC4-5D6E-409C-BE32-E72D297353CC}">
              <c16:uniqueId val="{00000001-90BA-426C-8D96-9CC4F17DF499}"/>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E58A-44B0-A5D1-5DC58EDA80B2}"/>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796.8</c:v>
                </c:pt>
              </c:numCache>
            </c:numRef>
          </c:val>
          <c:smooth val="0"/>
          <c:extLst>
            <c:ext xmlns:c16="http://schemas.microsoft.com/office/drawing/2014/chart" uri="{C3380CC4-5D6E-409C-BE32-E72D297353CC}">
              <c16:uniqueId val="{00000001-E58A-44B0-A5D1-5DC58EDA80B2}"/>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60.93</c:v>
                </c:pt>
              </c:numCache>
            </c:numRef>
          </c:val>
          <c:extLst>
            <c:ext xmlns:c16="http://schemas.microsoft.com/office/drawing/2014/chart" uri="{C3380CC4-5D6E-409C-BE32-E72D297353CC}">
              <c16:uniqueId val="{00000000-4D7B-4BFE-A29A-4E84A96DC81C}"/>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58.41</c:v>
                </c:pt>
              </c:numCache>
            </c:numRef>
          </c:val>
          <c:smooth val="0"/>
          <c:extLst>
            <c:ext xmlns:c16="http://schemas.microsoft.com/office/drawing/2014/chart" uri="{C3380CC4-5D6E-409C-BE32-E72D297353CC}">
              <c16:uniqueId val="{00000001-4D7B-4BFE-A29A-4E84A96DC81C}"/>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219.12</c:v>
                </c:pt>
              </c:numCache>
            </c:numRef>
          </c:val>
          <c:extLst>
            <c:ext xmlns:c16="http://schemas.microsoft.com/office/drawing/2014/chart" uri="{C3380CC4-5D6E-409C-BE32-E72D297353CC}">
              <c16:uniqueId val="{00000000-7A29-47BF-97B6-686C3A0CCD6A}"/>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267.33999999999997</c:v>
                </c:pt>
              </c:numCache>
            </c:numRef>
          </c:val>
          <c:smooth val="0"/>
          <c:extLst>
            <c:ext xmlns:c16="http://schemas.microsoft.com/office/drawing/2014/chart" uri="{C3380CC4-5D6E-409C-BE32-E72D297353CC}">
              <c16:uniqueId val="{00000001-7A29-47BF-97B6-686C3A0CCD6A}"/>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【102.74】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【798.10】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【286.33】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W1" zoomScale="115" zoomScaleNormal="115"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7" t="str">
        <f>データ!H6</f>
        <v>茨城県　土浦市</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68" t="s">
        <v>9</v>
      </c>
      <c r="BM7" s="69"/>
      <c r="BN7" s="69"/>
      <c r="BO7" s="69"/>
      <c r="BP7" s="69"/>
      <c r="BQ7" s="69"/>
      <c r="BR7" s="69"/>
      <c r="BS7" s="69"/>
      <c r="BT7" s="69"/>
      <c r="BU7" s="69"/>
      <c r="BV7" s="69"/>
      <c r="BW7" s="69"/>
      <c r="BX7" s="69"/>
      <c r="BY7" s="70"/>
    </row>
    <row r="8" spans="1:78" ht="18.75" customHeight="1" x14ac:dyDescent="0.15">
      <c r="A8" s="2"/>
      <c r="B8" s="64" t="str">
        <f>データ!I6</f>
        <v>法適用</v>
      </c>
      <c r="C8" s="64"/>
      <c r="D8" s="64"/>
      <c r="E8" s="64"/>
      <c r="F8" s="64"/>
      <c r="G8" s="64"/>
      <c r="H8" s="64"/>
      <c r="I8" s="64" t="str">
        <f>データ!J6</f>
        <v>下水道事業</v>
      </c>
      <c r="J8" s="64"/>
      <c r="K8" s="64"/>
      <c r="L8" s="64"/>
      <c r="M8" s="64"/>
      <c r="N8" s="64"/>
      <c r="O8" s="64"/>
      <c r="P8" s="64" t="str">
        <f>データ!K6</f>
        <v>農業集落排水</v>
      </c>
      <c r="Q8" s="64"/>
      <c r="R8" s="64"/>
      <c r="S8" s="64"/>
      <c r="T8" s="64"/>
      <c r="U8" s="64"/>
      <c r="V8" s="64"/>
      <c r="W8" s="64" t="str">
        <f>データ!L6</f>
        <v>F1</v>
      </c>
      <c r="X8" s="64"/>
      <c r="Y8" s="64"/>
      <c r="Z8" s="64"/>
      <c r="AA8" s="64"/>
      <c r="AB8" s="64"/>
      <c r="AC8" s="64"/>
      <c r="AD8" s="65" t="str">
        <f>データ!$M$6</f>
        <v>非設置</v>
      </c>
      <c r="AE8" s="65"/>
      <c r="AF8" s="65"/>
      <c r="AG8" s="65"/>
      <c r="AH8" s="65"/>
      <c r="AI8" s="65"/>
      <c r="AJ8" s="65"/>
      <c r="AK8" s="3"/>
      <c r="AL8" s="44">
        <f>データ!S6</f>
        <v>141571</v>
      </c>
      <c r="AM8" s="44"/>
      <c r="AN8" s="44"/>
      <c r="AO8" s="44"/>
      <c r="AP8" s="44"/>
      <c r="AQ8" s="44"/>
      <c r="AR8" s="44"/>
      <c r="AS8" s="44"/>
      <c r="AT8" s="45">
        <f>データ!T6</f>
        <v>122.89</v>
      </c>
      <c r="AU8" s="45"/>
      <c r="AV8" s="45"/>
      <c r="AW8" s="45"/>
      <c r="AX8" s="45"/>
      <c r="AY8" s="45"/>
      <c r="AZ8" s="45"/>
      <c r="BA8" s="45"/>
      <c r="BB8" s="45">
        <f>データ!U6</f>
        <v>1152.01</v>
      </c>
      <c r="BC8" s="45"/>
      <c r="BD8" s="45"/>
      <c r="BE8" s="45"/>
      <c r="BF8" s="45"/>
      <c r="BG8" s="45"/>
      <c r="BH8" s="45"/>
      <c r="BI8" s="45"/>
      <c r="BJ8" s="3"/>
      <c r="BK8" s="3"/>
      <c r="BL8" s="60" t="s">
        <v>10</v>
      </c>
      <c r="BM8" s="61"/>
      <c r="BN8" s="62" t="s">
        <v>11</v>
      </c>
      <c r="BO8" s="62"/>
      <c r="BP8" s="62"/>
      <c r="BQ8" s="62"/>
      <c r="BR8" s="62"/>
      <c r="BS8" s="62"/>
      <c r="BT8" s="62"/>
      <c r="BU8" s="62"/>
      <c r="BV8" s="62"/>
      <c r="BW8" s="62"/>
      <c r="BX8" s="62"/>
      <c r="BY8" s="63"/>
    </row>
    <row r="9" spans="1:78" ht="18.75" customHeight="1" x14ac:dyDescent="0.15">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15">
      <c r="A10" s="2"/>
      <c r="B10" s="45" t="str">
        <f>データ!N6</f>
        <v>-</v>
      </c>
      <c r="C10" s="45"/>
      <c r="D10" s="45"/>
      <c r="E10" s="45"/>
      <c r="F10" s="45"/>
      <c r="G10" s="45"/>
      <c r="H10" s="45"/>
      <c r="I10" s="45">
        <f>データ!O6</f>
        <v>93.15</v>
      </c>
      <c r="J10" s="45"/>
      <c r="K10" s="45"/>
      <c r="L10" s="45"/>
      <c r="M10" s="45"/>
      <c r="N10" s="45"/>
      <c r="O10" s="45"/>
      <c r="P10" s="45">
        <f>データ!P6</f>
        <v>2.5299999999999998</v>
      </c>
      <c r="Q10" s="45"/>
      <c r="R10" s="45"/>
      <c r="S10" s="45"/>
      <c r="T10" s="45"/>
      <c r="U10" s="45"/>
      <c r="V10" s="45"/>
      <c r="W10" s="45">
        <f>データ!Q6</f>
        <v>100</v>
      </c>
      <c r="X10" s="45"/>
      <c r="Y10" s="45"/>
      <c r="Z10" s="45"/>
      <c r="AA10" s="45"/>
      <c r="AB10" s="45"/>
      <c r="AC10" s="45"/>
      <c r="AD10" s="44">
        <f>データ!R6</f>
        <v>4125</v>
      </c>
      <c r="AE10" s="44"/>
      <c r="AF10" s="44"/>
      <c r="AG10" s="44"/>
      <c r="AH10" s="44"/>
      <c r="AI10" s="44"/>
      <c r="AJ10" s="44"/>
      <c r="AK10" s="2"/>
      <c r="AL10" s="44">
        <f>データ!V6</f>
        <v>3573</v>
      </c>
      <c r="AM10" s="44"/>
      <c r="AN10" s="44"/>
      <c r="AO10" s="44"/>
      <c r="AP10" s="44"/>
      <c r="AQ10" s="44"/>
      <c r="AR10" s="44"/>
      <c r="AS10" s="44"/>
      <c r="AT10" s="45">
        <f>データ!W6</f>
        <v>2.5299999999999998</v>
      </c>
      <c r="AU10" s="45"/>
      <c r="AV10" s="45"/>
      <c r="AW10" s="45"/>
      <c r="AX10" s="45"/>
      <c r="AY10" s="45"/>
      <c r="AZ10" s="45"/>
      <c r="BA10" s="45"/>
      <c r="BB10" s="45">
        <f>データ!X6</f>
        <v>1412.25</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116</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114</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115</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【104.30】</v>
      </c>
      <c r="F85" s="12" t="str">
        <f>データ!AT6</f>
        <v>【102.74】</v>
      </c>
      <c r="G85" s="12" t="str">
        <f>データ!BE6</f>
        <v>【47.19】</v>
      </c>
      <c r="H85" s="12" t="str">
        <f>データ!BP6</f>
        <v>【798.10】</v>
      </c>
      <c r="I85" s="12" t="str">
        <f>データ!CA6</f>
        <v>【54.51】</v>
      </c>
      <c r="J85" s="12" t="str">
        <f>データ!CL6</f>
        <v>【286.33】</v>
      </c>
      <c r="K85" s="12" t="str">
        <f>データ!CW6</f>
        <v>【49.92】</v>
      </c>
      <c r="L85" s="12" t="str">
        <f>データ!DH6</f>
        <v>【87.80】</v>
      </c>
      <c r="M85" s="12" t="str">
        <f>データ!DS6</f>
        <v>【28.46】</v>
      </c>
      <c r="N85" s="12" t="str">
        <f>データ!ED6</f>
        <v>【0.03】</v>
      </c>
      <c r="O85" s="12" t="str">
        <f>データ!EO6</f>
        <v>【0.02】</v>
      </c>
    </row>
  </sheetData>
  <sheetProtection algorithmName="SHA-512" hashValue="fXveH23B4n1nO0bmsU4ZiWgmcVN2fqKLXzi1xkUQbY+5aj16a1jiOuSmcI6aXcTgr0LWQmEo+gh4lERkI48V4Q==" saltValue="h4L6jNdGjrDxdkSJ+Dngq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82031</v>
      </c>
      <c r="D6" s="19">
        <f t="shared" si="3"/>
        <v>46</v>
      </c>
      <c r="E6" s="19">
        <f t="shared" si="3"/>
        <v>17</v>
      </c>
      <c r="F6" s="19">
        <f t="shared" si="3"/>
        <v>5</v>
      </c>
      <c r="G6" s="19">
        <f t="shared" si="3"/>
        <v>0</v>
      </c>
      <c r="H6" s="19" t="str">
        <f t="shared" si="3"/>
        <v>茨城県　土浦市</v>
      </c>
      <c r="I6" s="19" t="str">
        <f t="shared" si="3"/>
        <v>法適用</v>
      </c>
      <c r="J6" s="19" t="str">
        <f t="shared" si="3"/>
        <v>下水道事業</v>
      </c>
      <c r="K6" s="19" t="str">
        <f t="shared" si="3"/>
        <v>農業集落排水</v>
      </c>
      <c r="L6" s="19" t="str">
        <f t="shared" si="3"/>
        <v>F1</v>
      </c>
      <c r="M6" s="19" t="str">
        <f t="shared" si="3"/>
        <v>非設置</v>
      </c>
      <c r="N6" s="20" t="str">
        <f t="shared" si="3"/>
        <v>-</v>
      </c>
      <c r="O6" s="20">
        <f t="shared" si="3"/>
        <v>93.15</v>
      </c>
      <c r="P6" s="20">
        <f t="shared" si="3"/>
        <v>2.5299999999999998</v>
      </c>
      <c r="Q6" s="20">
        <f t="shared" si="3"/>
        <v>100</v>
      </c>
      <c r="R6" s="20">
        <f t="shared" si="3"/>
        <v>4125</v>
      </c>
      <c r="S6" s="20">
        <f t="shared" si="3"/>
        <v>141571</v>
      </c>
      <c r="T6" s="20">
        <f t="shared" si="3"/>
        <v>122.89</v>
      </c>
      <c r="U6" s="20">
        <f t="shared" si="3"/>
        <v>1152.01</v>
      </c>
      <c r="V6" s="20">
        <f t="shared" si="3"/>
        <v>3573</v>
      </c>
      <c r="W6" s="20">
        <f t="shared" si="3"/>
        <v>2.5299999999999998</v>
      </c>
      <c r="X6" s="20">
        <f t="shared" si="3"/>
        <v>1412.25</v>
      </c>
      <c r="Y6" s="21" t="str">
        <f>IF(Y7="",NA(),Y7)</f>
        <v>-</v>
      </c>
      <c r="Z6" s="21" t="str">
        <f t="shared" ref="Z6:AH6" si="4">IF(Z7="",NA(),Z7)</f>
        <v>-</v>
      </c>
      <c r="AA6" s="21" t="str">
        <f t="shared" si="4"/>
        <v>-</v>
      </c>
      <c r="AB6" s="21" t="str">
        <f t="shared" si="4"/>
        <v>-</v>
      </c>
      <c r="AC6" s="21">
        <f t="shared" si="4"/>
        <v>100.69</v>
      </c>
      <c r="AD6" s="21" t="str">
        <f t="shared" si="4"/>
        <v>-</v>
      </c>
      <c r="AE6" s="21" t="str">
        <f t="shared" si="4"/>
        <v>-</v>
      </c>
      <c r="AF6" s="21" t="str">
        <f t="shared" si="4"/>
        <v>-</v>
      </c>
      <c r="AG6" s="21" t="str">
        <f t="shared" si="4"/>
        <v>-</v>
      </c>
      <c r="AH6" s="21">
        <f t="shared" si="4"/>
        <v>103.04</v>
      </c>
      <c r="AI6" s="20" t="str">
        <f>IF(AI7="","",IF(AI7="-","【-】","【"&amp;SUBSTITUTE(TEXT(AI7,"#,##0.00"),"-","△")&amp;"】"))</f>
        <v>【104.30】</v>
      </c>
      <c r="AJ6" s="21" t="str">
        <f>IF(AJ7="",NA(),AJ7)</f>
        <v>-</v>
      </c>
      <c r="AK6" s="21" t="str">
        <f t="shared" ref="AK6:AS6" si="5">IF(AK7="",NA(),AK7)</f>
        <v>-</v>
      </c>
      <c r="AL6" s="21" t="str">
        <f t="shared" si="5"/>
        <v>-</v>
      </c>
      <c r="AM6" s="21" t="str">
        <f t="shared" si="5"/>
        <v>-</v>
      </c>
      <c r="AN6" s="21">
        <f t="shared" si="5"/>
        <v>43.24</v>
      </c>
      <c r="AO6" s="21" t="str">
        <f t="shared" si="5"/>
        <v>-</v>
      </c>
      <c r="AP6" s="21" t="str">
        <f t="shared" si="5"/>
        <v>-</v>
      </c>
      <c r="AQ6" s="21" t="str">
        <f t="shared" si="5"/>
        <v>-</v>
      </c>
      <c r="AR6" s="21" t="str">
        <f t="shared" si="5"/>
        <v>-</v>
      </c>
      <c r="AS6" s="21">
        <f t="shared" si="5"/>
        <v>100.31</v>
      </c>
      <c r="AT6" s="20" t="str">
        <f>IF(AT7="","",IF(AT7="-","【-】","【"&amp;SUBSTITUTE(TEXT(AT7,"#,##0.00"),"-","△")&amp;"】"))</f>
        <v>【102.74】</v>
      </c>
      <c r="AU6" s="21" t="str">
        <f>IF(AU7="",NA(),AU7)</f>
        <v>-</v>
      </c>
      <c r="AV6" s="21" t="str">
        <f t="shared" ref="AV6:BD6" si="6">IF(AV7="",NA(),AV7)</f>
        <v>-</v>
      </c>
      <c r="AW6" s="21" t="str">
        <f t="shared" si="6"/>
        <v>-</v>
      </c>
      <c r="AX6" s="21" t="str">
        <f t="shared" si="6"/>
        <v>-</v>
      </c>
      <c r="AY6" s="21">
        <f t="shared" si="6"/>
        <v>106.51</v>
      </c>
      <c r="AZ6" s="21" t="str">
        <f t="shared" si="6"/>
        <v>-</v>
      </c>
      <c r="BA6" s="21" t="str">
        <f t="shared" si="6"/>
        <v>-</v>
      </c>
      <c r="BB6" s="21" t="str">
        <f t="shared" si="6"/>
        <v>-</v>
      </c>
      <c r="BC6" s="21" t="str">
        <f t="shared" si="6"/>
        <v>-</v>
      </c>
      <c r="BD6" s="21">
        <f t="shared" si="6"/>
        <v>41.03</v>
      </c>
      <c r="BE6" s="20" t="str">
        <f>IF(BE7="","",IF(BE7="-","【-】","【"&amp;SUBSTITUTE(TEXT(BE7,"#,##0.00"),"-","△")&amp;"】"))</f>
        <v>【47.19】</v>
      </c>
      <c r="BF6" s="21" t="str">
        <f>IF(BF7="",NA(),BF7)</f>
        <v>-</v>
      </c>
      <c r="BG6" s="21" t="str">
        <f t="shared" ref="BG6:BO6" si="7">IF(BG7="",NA(),BG7)</f>
        <v>-</v>
      </c>
      <c r="BH6" s="21" t="str">
        <f t="shared" si="7"/>
        <v>-</v>
      </c>
      <c r="BI6" s="21" t="str">
        <f t="shared" si="7"/>
        <v>-</v>
      </c>
      <c r="BJ6" s="20">
        <f t="shared" si="7"/>
        <v>0</v>
      </c>
      <c r="BK6" s="21" t="str">
        <f t="shared" si="7"/>
        <v>-</v>
      </c>
      <c r="BL6" s="21" t="str">
        <f t="shared" si="7"/>
        <v>-</v>
      </c>
      <c r="BM6" s="21" t="str">
        <f t="shared" si="7"/>
        <v>-</v>
      </c>
      <c r="BN6" s="21" t="str">
        <f t="shared" si="7"/>
        <v>-</v>
      </c>
      <c r="BO6" s="21">
        <f t="shared" si="7"/>
        <v>796.8</v>
      </c>
      <c r="BP6" s="20" t="str">
        <f>IF(BP7="","",IF(BP7="-","【-】","【"&amp;SUBSTITUTE(TEXT(BP7,"#,##0.00"),"-","△")&amp;"】"))</f>
        <v>【798.10】</v>
      </c>
      <c r="BQ6" s="21" t="str">
        <f>IF(BQ7="",NA(),BQ7)</f>
        <v>-</v>
      </c>
      <c r="BR6" s="21" t="str">
        <f t="shared" ref="BR6:BZ6" si="8">IF(BR7="",NA(),BR7)</f>
        <v>-</v>
      </c>
      <c r="BS6" s="21" t="str">
        <f t="shared" si="8"/>
        <v>-</v>
      </c>
      <c r="BT6" s="21" t="str">
        <f t="shared" si="8"/>
        <v>-</v>
      </c>
      <c r="BU6" s="21">
        <f t="shared" si="8"/>
        <v>60.93</v>
      </c>
      <c r="BV6" s="21" t="str">
        <f t="shared" si="8"/>
        <v>-</v>
      </c>
      <c r="BW6" s="21" t="str">
        <f t="shared" si="8"/>
        <v>-</v>
      </c>
      <c r="BX6" s="21" t="str">
        <f t="shared" si="8"/>
        <v>-</v>
      </c>
      <c r="BY6" s="21" t="str">
        <f t="shared" si="8"/>
        <v>-</v>
      </c>
      <c r="BZ6" s="21">
        <f t="shared" si="8"/>
        <v>58.41</v>
      </c>
      <c r="CA6" s="20" t="str">
        <f>IF(CA7="","",IF(CA7="-","【-】","【"&amp;SUBSTITUTE(TEXT(CA7,"#,##0.00"),"-","△")&amp;"】"))</f>
        <v>【54.51】</v>
      </c>
      <c r="CB6" s="21" t="str">
        <f>IF(CB7="",NA(),CB7)</f>
        <v>-</v>
      </c>
      <c r="CC6" s="21" t="str">
        <f t="shared" ref="CC6:CK6" si="9">IF(CC7="",NA(),CC7)</f>
        <v>-</v>
      </c>
      <c r="CD6" s="21" t="str">
        <f t="shared" si="9"/>
        <v>-</v>
      </c>
      <c r="CE6" s="21" t="str">
        <f t="shared" si="9"/>
        <v>-</v>
      </c>
      <c r="CF6" s="21">
        <f t="shared" si="9"/>
        <v>219.12</v>
      </c>
      <c r="CG6" s="21" t="str">
        <f t="shared" si="9"/>
        <v>-</v>
      </c>
      <c r="CH6" s="21" t="str">
        <f t="shared" si="9"/>
        <v>-</v>
      </c>
      <c r="CI6" s="21" t="str">
        <f t="shared" si="9"/>
        <v>-</v>
      </c>
      <c r="CJ6" s="21" t="str">
        <f t="shared" si="9"/>
        <v>-</v>
      </c>
      <c r="CK6" s="21">
        <f t="shared" si="9"/>
        <v>267.33999999999997</v>
      </c>
      <c r="CL6" s="20" t="str">
        <f>IF(CL7="","",IF(CL7="-","【-】","【"&amp;SUBSTITUTE(TEXT(CL7,"#,##0.00"),"-","△")&amp;"】"))</f>
        <v>【286.33】</v>
      </c>
      <c r="CM6" s="21" t="str">
        <f>IF(CM7="",NA(),CM7)</f>
        <v>-</v>
      </c>
      <c r="CN6" s="21" t="str">
        <f t="shared" ref="CN6:CV6" si="10">IF(CN7="",NA(),CN7)</f>
        <v>-</v>
      </c>
      <c r="CO6" s="21" t="str">
        <f t="shared" si="10"/>
        <v>-</v>
      </c>
      <c r="CP6" s="21" t="str">
        <f t="shared" si="10"/>
        <v>-</v>
      </c>
      <c r="CQ6" s="21">
        <f t="shared" si="10"/>
        <v>65.7</v>
      </c>
      <c r="CR6" s="21" t="str">
        <f t="shared" si="10"/>
        <v>-</v>
      </c>
      <c r="CS6" s="21" t="str">
        <f t="shared" si="10"/>
        <v>-</v>
      </c>
      <c r="CT6" s="21" t="str">
        <f t="shared" si="10"/>
        <v>-</v>
      </c>
      <c r="CU6" s="21" t="str">
        <f t="shared" si="10"/>
        <v>-</v>
      </c>
      <c r="CV6" s="21">
        <f t="shared" si="10"/>
        <v>52.34</v>
      </c>
      <c r="CW6" s="20" t="str">
        <f>IF(CW7="","",IF(CW7="-","【-】","【"&amp;SUBSTITUTE(TEXT(CW7,"#,##0.00"),"-","△")&amp;"】"))</f>
        <v>【49.92】</v>
      </c>
      <c r="CX6" s="21" t="str">
        <f>IF(CX7="",NA(),CX7)</f>
        <v>-</v>
      </c>
      <c r="CY6" s="21" t="str">
        <f t="shared" ref="CY6:DG6" si="11">IF(CY7="",NA(),CY7)</f>
        <v>-</v>
      </c>
      <c r="CZ6" s="21" t="str">
        <f t="shared" si="11"/>
        <v>-</v>
      </c>
      <c r="DA6" s="21" t="str">
        <f t="shared" si="11"/>
        <v>-</v>
      </c>
      <c r="DB6" s="21">
        <f t="shared" si="11"/>
        <v>95.72</v>
      </c>
      <c r="DC6" s="21" t="str">
        <f t="shared" si="11"/>
        <v>-</v>
      </c>
      <c r="DD6" s="21" t="str">
        <f t="shared" si="11"/>
        <v>-</v>
      </c>
      <c r="DE6" s="21" t="str">
        <f t="shared" si="11"/>
        <v>-</v>
      </c>
      <c r="DF6" s="21" t="str">
        <f t="shared" si="11"/>
        <v>-</v>
      </c>
      <c r="DG6" s="21">
        <f t="shared" si="11"/>
        <v>90.05</v>
      </c>
      <c r="DH6" s="20" t="str">
        <f>IF(DH7="","",IF(DH7="-","【-】","【"&amp;SUBSTITUTE(TEXT(DH7,"#,##0.00"),"-","△")&amp;"】"))</f>
        <v>【87.80】</v>
      </c>
      <c r="DI6" s="21" t="str">
        <f>IF(DI7="",NA(),DI7)</f>
        <v>-</v>
      </c>
      <c r="DJ6" s="21" t="str">
        <f t="shared" ref="DJ6:DR6" si="12">IF(DJ7="",NA(),DJ7)</f>
        <v>-</v>
      </c>
      <c r="DK6" s="21" t="str">
        <f t="shared" si="12"/>
        <v>-</v>
      </c>
      <c r="DL6" s="21" t="str">
        <f t="shared" si="12"/>
        <v>-</v>
      </c>
      <c r="DM6" s="21">
        <f t="shared" si="12"/>
        <v>5.45</v>
      </c>
      <c r="DN6" s="21" t="str">
        <f t="shared" si="12"/>
        <v>-</v>
      </c>
      <c r="DO6" s="21" t="str">
        <f t="shared" si="12"/>
        <v>-</v>
      </c>
      <c r="DP6" s="21" t="str">
        <f t="shared" si="12"/>
        <v>-</v>
      </c>
      <c r="DQ6" s="21" t="str">
        <f t="shared" si="12"/>
        <v>-</v>
      </c>
      <c r="DR6" s="21">
        <f t="shared" si="12"/>
        <v>30.49</v>
      </c>
      <c r="DS6" s="20" t="str">
        <f>IF(DS7="","",IF(DS7="-","【-】","【"&amp;SUBSTITUTE(TEXT(DS7,"#,##0.00"),"-","△")&amp;"】"))</f>
        <v>【28.46】</v>
      </c>
      <c r="DT6" s="21" t="str">
        <f>IF(DT7="",NA(),DT7)</f>
        <v>-</v>
      </c>
      <c r="DU6" s="21" t="str">
        <f t="shared" ref="DU6:EC6" si="13">IF(DU7="",NA(),DU7)</f>
        <v>-</v>
      </c>
      <c r="DV6" s="21" t="str">
        <f t="shared" si="13"/>
        <v>-</v>
      </c>
      <c r="DW6" s="21" t="str">
        <f t="shared" si="13"/>
        <v>-</v>
      </c>
      <c r="DX6" s="20">
        <f t="shared" si="13"/>
        <v>0</v>
      </c>
      <c r="DY6" s="21" t="str">
        <f t="shared" si="13"/>
        <v>-</v>
      </c>
      <c r="DZ6" s="21" t="str">
        <f t="shared" si="13"/>
        <v>-</v>
      </c>
      <c r="EA6" s="21" t="str">
        <f t="shared" si="13"/>
        <v>-</v>
      </c>
      <c r="EB6" s="21" t="str">
        <f t="shared" si="13"/>
        <v>-</v>
      </c>
      <c r="EC6" s="21">
        <f t="shared" si="13"/>
        <v>0.05</v>
      </c>
      <c r="ED6" s="20" t="str">
        <f>IF(ED7="","",IF(ED7="-","【-】","【"&amp;SUBSTITUTE(TEXT(ED7,"#,##0.00"),"-","△")&amp;"】"))</f>
        <v>【0.03】</v>
      </c>
      <c r="EE6" s="21" t="str">
        <f>IF(EE7="",NA(),EE7)</f>
        <v>-</v>
      </c>
      <c r="EF6" s="21" t="str">
        <f t="shared" ref="EF6:EN6" si="14">IF(EF7="",NA(),EF7)</f>
        <v>-</v>
      </c>
      <c r="EG6" s="21" t="str">
        <f t="shared" si="14"/>
        <v>-</v>
      </c>
      <c r="EH6" s="21" t="str">
        <f t="shared" si="14"/>
        <v>-</v>
      </c>
      <c r="EI6" s="20">
        <f t="shared" si="14"/>
        <v>0</v>
      </c>
      <c r="EJ6" s="21" t="str">
        <f t="shared" si="14"/>
        <v>-</v>
      </c>
      <c r="EK6" s="21" t="str">
        <f t="shared" si="14"/>
        <v>-</v>
      </c>
      <c r="EL6" s="21" t="str">
        <f t="shared" si="14"/>
        <v>-</v>
      </c>
      <c r="EM6" s="21" t="str">
        <f t="shared" si="14"/>
        <v>-</v>
      </c>
      <c r="EN6" s="21">
        <f t="shared" si="14"/>
        <v>0.02</v>
      </c>
      <c r="EO6" s="20" t="str">
        <f>IF(EO7="","",IF(EO7="-","【-】","【"&amp;SUBSTITUTE(TEXT(EO7,"#,##0.00"),"-","△")&amp;"】"))</f>
        <v>【0.02】</v>
      </c>
    </row>
    <row r="7" spans="1:148" s="22" customFormat="1" x14ac:dyDescent="0.15">
      <c r="A7" s="14"/>
      <c r="B7" s="23">
        <v>2024</v>
      </c>
      <c r="C7" s="23">
        <v>82031</v>
      </c>
      <c r="D7" s="23">
        <v>46</v>
      </c>
      <c r="E7" s="23">
        <v>17</v>
      </c>
      <c r="F7" s="23">
        <v>5</v>
      </c>
      <c r="G7" s="23">
        <v>0</v>
      </c>
      <c r="H7" s="23" t="s">
        <v>96</v>
      </c>
      <c r="I7" s="23" t="s">
        <v>97</v>
      </c>
      <c r="J7" s="23" t="s">
        <v>98</v>
      </c>
      <c r="K7" s="23" t="s">
        <v>99</v>
      </c>
      <c r="L7" s="23" t="s">
        <v>100</v>
      </c>
      <c r="M7" s="23" t="s">
        <v>101</v>
      </c>
      <c r="N7" s="24" t="s">
        <v>102</v>
      </c>
      <c r="O7" s="24">
        <v>93.15</v>
      </c>
      <c r="P7" s="24">
        <v>2.5299999999999998</v>
      </c>
      <c r="Q7" s="24">
        <v>100</v>
      </c>
      <c r="R7" s="24">
        <v>4125</v>
      </c>
      <c r="S7" s="24">
        <v>141571</v>
      </c>
      <c r="T7" s="24">
        <v>122.89</v>
      </c>
      <c r="U7" s="24">
        <v>1152.01</v>
      </c>
      <c r="V7" s="24">
        <v>3573</v>
      </c>
      <c r="W7" s="24">
        <v>2.5299999999999998</v>
      </c>
      <c r="X7" s="24">
        <v>1412.25</v>
      </c>
      <c r="Y7" s="24" t="s">
        <v>102</v>
      </c>
      <c r="Z7" s="24" t="s">
        <v>102</v>
      </c>
      <c r="AA7" s="24" t="s">
        <v>102</v>
      </c>
      <c r="AB7" s="24" t="s">
        <v>102</v>
      </c>
      <c r="AC7" s="24">
        <v>100.69</v>
      </c>
      <c r="AD7" s="24" t="s">
        <v>102</v>
      </c>
      <c r="AE7" s="24" t="s">
        <v>102</v>
      </c>
      <c r="AF7" s="24" t="s">
        <v>102</v>
      </c>
      <c r="AG7" s="24" t="s">
        <v>102</v>
      </c>
      <c r="AH7" s="24">
        <v>103.04</v>
      </c>
      <c r="AI7" s="24">
        <v>104.3</v>
      </c>
      <c r="AJ7" s="24" t="s">
        <v>102</v>
      </c>
      <c r="AK7" s="24" t="s">
        <v>102</v>
      </c>
      <c r="AL7" s="24" t="s">
        <v>102</v>
      </c>
      <c r="AM7" s="24" t="s">
        <v>102</v>
      </c>
      <c r="AN7" s="24">
        <v>43.24</v>
      </c>
      <c r="AO7" s="24" t="s">
        <v>102</v>
      </c>
      <c r="AP7" s="24" t="s">
        <v>102</v>
      </c>
      <c r="AQ7" s="24" t="s">
        <v>102</v>
      </c>
      <c r="AR7" s="24" t="s">
        <v>102</v>
      </c>
      <c r="AS7" s="24">
        <v>100.31</v>
      </c>
      <c r="AT7" s="24">
        <v>102.74</v>
      </c>
      <c r="AU7" s="24" t="s">
        <v>102</v>
      </c>
      <c r="AV7" s="24" t="s">
        <v>102</v>
      </c>
      <c r="AW7" s="24" t="s">
        <v>102</v>
      </c>
      <c r="AX7" s="24" t="s">
        <v>102</v>
      </c>
      <c r="AY7" s="24">
        <v>106.51</v>
      </c>
      <c r="AZ7" s="24" t="s">
        <v>102</v>
      </c>
      <c r="BA7" s="24" t="s">
        <v>102</v>
      </c>
      <c r="BB7" s="24" t="s">
        <v>102</v>
      </c>
      <c r="BC7" s="24" t="s">
        <v>102</v>
      </c>
      <c r="BD7" s="24">
        <v>41.03</v>
      </c>
      <c r="BE7" s="24">
        <v>47.19</v>
      </c>
      <c r="BF7" s="24" t="s">
        <v>102</v>
      </c>
      <c r="BG7" s="24" t="s">
        <v>102</v>
      </c>
      <c r="BH7" s="24" t="s">
        <v>102</v>
      </c>
      <c r="BI7" s="24" t="s">
        <v>102</v>
      </c>
      <c r="BJ7" s="24">
        <v>0</v>
      </c>
      <c r="BK7" s="24" t="s">
        <v>102</v>
      </c>
      <c r="BL7" s="24" t="s">
        <v>102</v>
      </c>
      <c r="BM7" s="24" t="s">
        <v>102</v>
      </c>
      <c r="BN7" s="24" t="s">
        <v>102</v>
      </c>
      <c r="BO7" s="24">
        <v>796.8</v>
      </c>
      <c r="BP7" s="24">
        <v>798.1</v>
      </c>
      <c r="BQ7" s="24" t="s">
        <v>102</v>
      </c>
      <c r="BR7" s="24" t="s">
        <v>102</v>
      </c>
      <c r="BS7" s="24" t="s">
        <v>102</v>
      </c>
      <c r="BT7" s="24" t="s">
        <v>102</v>
      </c>
      <c r="BU7" s="24">
        <v>60.93</v>
      </c>
      <c r="BV7" s="24" t="s">
        <v>102</v>
      </c>
      <c r="BW7" s="24" t="s">
        <v>102</v>
      </c>
      <c r="BX7" s="24" t="s">
        <v>102</v>
      </c>
      <c r="BY7" s="24" t="s">
        <v>102</v>
      </c>
      <c r="BZ7" s="24">
        <v>58.41</v>
      </c>
      <c r="CA7" s="24">
        <v>54.51</v>
      </c>
      <c r="CB7" s="24" t="s">
        <v>102</v>
      </c>
      <c r="CC7" s="24" t="s">
        <v>102</v>
      </c>
      <c r="CD7" s="24" t="s">
        <v>102</v>
      </c>
      <c r="CE7" s="24" t="s">
        <v>102</v>
      </c>
      <c r="CF7" s="24">
        <v>219.12</v>
      </c>
      <c r="CG7" s="24" t="s">
        <v>102</v>
      </c>
      <c r="CH7" s="24" t="s">
        <v>102</v>
      </c>
      <c r="CI7" s="24" t="s">
        <v>102</v>
      </c>
      <c r="CJ7" s="24" t="s">
        <v>102</v>
      </c>
      <c r="CK7" s="24">
        <v>267.33999999999997</v>
      </c>
      <c r="CL7" s="24">
        <v>286.33</v>
      </c>
      <c r="CM7" s="24" t="s">
        <v>102</v>
      </c>
      <c r="CN7" s="24" t="s">
        <v>102</v>
      </c>
      <c r="CO7" s="24" t="s">
        <v>102</v>
      </c>
      <c r="CP7" s="24" t="s">
        <v>102</v>
      </c>
      <c r="CQ7" s="24">
        <v>65.7</v>
      </c>
      <c r="CR7" s="24" t="s">
        <v>102</v>
      </c>
      <c r="CS7" s="24" t="s">
        <v>102</v>
      </c>
      <c r="CT7" s="24" t="s">
        <v>102</v>
      </c>
      <c r="CU7" s="24" t="s">
        <v>102</v>
      </c>
      <c r="CV7" s="24">
        <v>52.34</v>
      </c>
      <c r="CW7" s="24">
        <v>49.92</v>
      </c>
      <c r="CX7" s="24" t="s">
        <v>102</v>
      </c>
      <c r="CY7" s="24" t="s">
        <v>102</v>
      </c>
      <c r="CZ7" s="24" t="s">
        <v>102</v>
      </c>
      <c r="DA7" s="24" t="s">
        <v>102</v>
      </c>
      <c r="DB7" s="24">
        <v>95.72</v>
      </c>
      <c r="DC7" s="24" t="s">
        <v>102</v>
      </c>
      <c r="DD7" s="24" t="s">
        <v>102</v>
      </c>
      <c r="DE7" s="24" t="s">
        <v>102</v>
      </c>
      <c r="DF7" s="24" t="s">
        <v>102</v>
      </c>
      <c r="DG7" s="24">
        <v>90.05</v>
      </c>
      <c r="DH7" s="24">
        <v>87.8</v>
      </c>
      <c r="DI7" s="24" t="s">
        <v>102</v>
      </c>
      <c r="DJ7" s="24" t="s">
        <v>102</v>
      </c>
      <c r="DK7" s="24" t="s">
        <v>102</v>
      </c>
      <c r="DL7" s="24" t="s">
        <v>102</v>
      </c>
      <c r="DM7" s="24">
        <v>5.45</v>
      </c>
      <c r="DN7" s="24" t="s">
        <v>102</v>
      </c>
      <c r="DO7" s="24" t="s">
        <v>102</v>
      </c>
      <c r="DP7" s="24" t="s">
        <v>102</v>
      </c>
      <c r="DQ7" s="24" t="s">
        <v>102</v>
      </c>
      <c r="DR7" s="24">
        <v>30.49</v>
      </c>
      <c r="DS7" s="24">
        <v>28.46</v>
      </c>
      <c r="DT7" s="24" t="s">
        <v>102</v>
      </c>
      <c r="DU7" s="24" t="s">
        <v>102</v>
      </c>
      <c r="DV7" s="24" t="s">
        <v>102</v>
      </c>
      <c r="DW7" s="24" t="s">
        <v>102</v>
      </c>
      <c r="DX7" s="24">
        <v>0</v>
      </c>
      <c r="DY7" s="24" t="s">
        <v>102</v>
      </c>
      <c r="DZ7" s="24" t="s">
        <v>102</v>
      </c>
      <c r="EA7" s="24" t="s">
        <v>102</v>
      </c>
      <c r="EB7" s="24" t="s">
        <v>102</v>
      </c>
      <c r="EC7" s="24">
        <v>0.05</v>
      </c>
      <c r="ED7" s="24">
        <v>0.03</v>
      </c>
      <c r="EE7" s="24" t="s">
        <v>102</v>
      </c>
      <c r="EF7" s="24" t="s">
        <v>102</v>
      </c>
      <c r="EG7" s="24" t="s">
        <v>102</v>
      </c>
      <c r="EH7" s="24" t="s">
        <v>102</v>
      </c>
      <c r="EI7" s="24">
        <v>0</v>
      </c>
      <c r="EJ7" s="24" t="s">
        <v>102</v>
      </c>
      <c r="EK7" s="24" t="s">
        <v>102</v>
      </c>
      <c r="EL7" s="24" t="s">
        <v>102</v>
      </c>
      <c r="EM7" s="24" t="s">
        <v>102</v>
      </c>
      <c r="EN7" s="24">
        <v>0.02</v>
      </c>
      <c r="EO7" s="24">
        <v>0.02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112</v>
      </c>
      <c r="E13" t="s">
        <v>112</v>
      </c>
      <c r="F13" t="s">
        <v>111</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菊池　南</cp:lastModifiedBy>
  <cp:lastPrinted>2026-01-27T08:24:54Z</cp:lastPrinted>
  <dcterms:created xsi:type="dcterms:W3CDTF">2025-12-23T06:17:36Z</dcterms:created>
  <dcterms:modified xsi:type="dcterms:W3CDTF">2026-02-26T06:46:57Z</dcterms:modified>
  <cp:category/>
</cp:coreProperties>
</file>