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0F2CCD04-32A6-485C-BC1C-2548CC2F0327}" xr6:coauthVersionLast="47" xr6:coauthVersionMax="47" xr10:uidLastSave="{00000000-0000-0000-0000-000000000000}"/>
  <workbookProtection workbookAlgorithmName="SHA-512" workbookHashValue="k50AXIuii7ojffZDqEaQEKIOoRKtwnOOVdn4o+hJ19oeKbe3OLyRRtia1NdzOq0bFAXeB9hE/47kxFLRPVi/HA==" workbookSaltValue="C+/2DNraChkNLTlWuGw4m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W8" i="4"/>
  <c r="P8" i="4"/>
  <c r="I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<sst xmlns="http://schemas.openxmlformats.org/spreadsheetml/2006/main" count="228" uniqueCount="114">
  <si>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</si>
  <si>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</si>
  <si>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</si>
  <si>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</si>
  <si>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</si>
  <si>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</si>
  <si>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</si>
  <si>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</si>
  <si>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</si>
  <si>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</si>
  <si>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</si>
  <si>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</si>
  <si>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</si>
  <si>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</si>
  <si>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</si>
  <si>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</si>
  <si>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</si>
  <si>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</si>
  <si>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</si>
  <si>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</si>
  <si>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</si>
  <si>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</si>
  <si>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</si>
  <si>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</si>
  <si>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</si>
  <si>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</si>
  <si>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</si>
  <si>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</si>
  <si>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</si>
  <si>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</si>
  <si>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</si>
  <si>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</si>
  <si>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</si>
  <si>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</si>
  <si>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</si>
  <si>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</si>
  <si>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</si>
  <si>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</si>
  <si>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</si>
  <si>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</si>
  <si>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</si>
  <si>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</si>
  <si>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</si>
  <si>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</si>
  <si>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</si>
  <si>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</si>
  <si>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</si>
  <si>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</si>
  <si>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</si>
  <si>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</si>
  <si>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</si>
  <si>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</si>
  <si>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</si>
  <si>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</si>
  <si>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</si>
  <si>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</si>
  <si>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</si>
  <si>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</si>
  <si>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</si>
  <si>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</si>
  <si>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</si>
  <si>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</si>
  <si>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</si>
  <si>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</si>
  <si>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</si>
  <si>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</si>
  <si>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</si>
  <si>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</si>
  <si>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</si>
  <si>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</si>
  <si>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</si>
  <si>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</si>
  <si>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</si>
  <si>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</si>
  <si>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</si>
  <si>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</si>
  <si>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</si>
  <si>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</si>
  <si>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</si>
  <si>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</si>
  <si>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</si>
  <si>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</si>
  <si>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</si>
  <si>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</si>
  <si>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</si>
  <si>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</si>
  <si>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</si>
  <si>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</si>
  <si>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</si>
  <si>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</si>
  <si>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</si>
  <si>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</si>
  <si>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</si>
  <si>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常総市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</si>
  <si>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</si>
  <si>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</si>
  <si>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</si>
  <si>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</si>
  <si>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</si>
  <si>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</si>
  <si>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</si>
  <si>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</si>
  <si>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</si>
  <si>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</si>
  <si>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</si>
  <si>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</si>
  <si>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</si>
  <si>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</si>
  <si>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</si>
  <si>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</si>
  <si>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</si>
  <si>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①有形固定資産減価償却率は，年々増加しており，施設や配水管の老朽化が進んできている。
②管路経年化率は，類似団体平均値を大きく下回っているが，年々増加している。
③管路更新率は，類似団体平均値を下回っている。
なお，重要給水施設耐震管布設工事を令和3年度から令和7年度までの予定で実施している。
</t>
    <phoneticPr fontId="4"/>
  </si>
  <si>
    <t>①経常収支比率は，人口減少による給水収益の減少や，物価高騰による電力費等の増加により低下した。今後も加入促進事業等を実施し給水収益の増加に努めるとともに，料金の適正化を検討していく必要がある。
②累積欠損金比率は，令和元年度に0となって以降生じていない。今後も繰越利益剰余金を計上していきたい。
③流動比率は，類似団体平均値を大きく下回っている。将来の施設老朽化等に備えるため，ダウンサイジング等を行い維持費を減らしていきたい。
④企業債残高対給水収益比率は，耐震管布設工事等による影響で上昇し，類似団体平均値とほぼ同水準となった。令和7年度も大規模な工事を予定していることからさらに上昇するものと思われる。
⑤料金回収率は，物価高騰による動力費等の増加のため100%を下回った。令和7年度も費用増加のため100%を下回る見込みであり，料金の適正化を検討していく必要がある。
⑥給水原価は，物価高騰による動力費等の増加のため再び上昇した。
⑦施設利用率は，類似団体平均値より高い数値である。今後も施設の適切な修繕を行い高水準を維持していきたい。
⑧有収率は，類似団体平均値より高い数値を維持している。今後も高い数値を維持していくために早急な漏水修繕などを心掛ける。</t>
    <rPh sb="37" eb="39">
      <t>ゾウカ</t>
    </rPh>
    <phoneticPr fontId="4"/>
  </si>
  <si>
    <t>　昨年度回復傾向であった指標は，人口減少による給水収益の減少や，物価高騰による動力費等の増加により再び悪化した。今後は職員給与費や，水道施設更新費用の増加も予想され，経営はさらに厳しい状況になるものと思われる。
　今後の健全な経営を維持していくためには，加入促進事業を強化し給水人口増加に努めるとともに，令和8年度改定予定の投資財政計画を基に料金の適正化についても検討していく必要がある。</t>
    <rPh sb="59" eb="61">
      <t>ショクイン</t>
    </rPh>
    <rPh sb="61" eb="63">
      <t>キュウヨ</t>
    </rPh>
    <rPh sb="63" eb="64">
      <t>ヒ</t>
    </rPh>
    <rPh sb="72" eb="74">
      <t>ヒヨウ</t>
    </rPh>
    <rPh sb="75" eb="77">
      <t>ゾウカ</t>
    </rPh>
    <rPh sb="78" eb="80">
      <t>ヨソウ</t>
    </rPh>
    <rPh sb="152" eb="154">
      <t>レイワ</t>
    </rPh>
    <rPh sb="155" eb="157">
      <t>ネンド</t>
    </rPh>
    <rPh sb="157" eb="159">
      <t>カイテイ</t>
    </rPh>
    <rPh sb="159" eb="161">
      <t>ヨテイ</t>
    </rPh>
    <rPh sb="162" eb="164">
      <t>トウシ</t>
    </rPh>
    <rPh sb="164" eb="166">
      <t>ザイセイ</t>
    </rPh>
    <rPh sb="166" eb="168">
      <t>ケイカク</t>
    </rPh>
    <rPh sb="169" eb="170">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</si>
</sst>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0.24</c:v>
                </c:pt>
                <c:pt idx="2">
                  <c:v>0.3</c:v>
                </c:pt>
                <c:pt idx="3">
                  <c:v>0.32</c:v>
                </c:pt>
                <c:pt idx="4">
                  <c:v>0.42</c:v>
                </c:pt>
              </c:numCache>
            </c:numRef>
          </c:val>
          <c:extLst>
            <c:ext xmlns:c16="http://schemas.microsoft.com/office/drawing/2014/chart" uri="{C3380CC4-5D6E-409C-BE32-E72D297353CC}">
              <c16:uniqueId val="{00000000-B9F7-4FDA-A79C-A3E9B6914F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9F7-4FDA-A79C-A3E9B6914F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73.78</c:v>
                </c:pt>
                <c:pt idx="1">
                  <c:v>75.349999999999994</c:v>
                </c:pt>
                <c:pt idx="2">
                  <c:v>74.349999999999994</c:v>
                </c:pt>
                <c:pt idx="3">
                  <c:v>76.08</c:v>
                </c:pt>
                <c:pt idx="4">
                  <c:v>72.930000000000007</c:v>
                </c:pt>
              </c:numCache>
            </c:numRef>
          </c:val>
          <c:extLst>
            <c:ext xmlns:c16="http://schemas.microsoft.com/office/drawing/2014/chart" uri="{C3380CC4-5D6E-409C-BE32-E72D297353CC}">
              <c16:uniqueId val="{00000000-33F0-438E-B094-22BC121527D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33F0-438E-B094-22BC121527D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93.12</c:v>
                </c:pt>
                <c:pt idx="1">
                  <c:v>91.36</c:v>
                </c:pt>
                <c:pt idx="2">
                  <c:v>91.86</c:v>
                </c:pt>
                <c:pt idx="3">
                  <c:v>89.84</c:v>
                </c:pt>
                <c:pt idx="4">
                  <c:v>92.53</c:v>
                </c:pt>
              </c:numCache>
            </c:numRef>
          </c:val>
          <c:extLst>
            <c:ext xmlns:c16="http://schemas.microsoft.com/office/drawing/2014/chart" uri="{C3380CC4-5D6E-409C-BE32-E72D297353CC}">
              <c16:uniqueId val="{00000000-F0A4-4D21-8D6B-C975F97F59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F0A4-4D21-8D6B-C975F97F59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106.38</c:v>
                </c:pt>
                <c:pt idx="1">
                  <c:v>106.86</c:v>
                </c:pt>
                <c:pt idx="2">
                  <c:v>103.91</c:v>
                </c:pt>
                <c:pt idx="3">
                  <c:v>106.49</c:v>
                </c:pt>
                <c:pt idx="4">
                  <c:v>103.03</c:v>
                </c:pt>
              </c:numCache>
            </c:numRef>
          </c:val>
          <c:extLst>
            <c:ext xmlns:c16="http://schemas.microsoft.com/office/drawing/2014/chart" uri="{C3380CC4-5D6E-409C-BE32-E72D297353CC}">
              <c16:uniqueId val="{00000000-E041-4CCC-90B2-E33EE3F51F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041-4CCC-90B2-E33EE3F51F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54.18</c:v>
                </c:pt>
                <c:pt idx="1">
                  <c:v>55.88</c:v>
                </c:pt>
                <c:pt idx="2">
                  <c:v>57.49</c:v>
                </c:pt>
                <c:pt idx="3">
                  <c:v>58.83</c:v>
                </c:pt>
                <c:pt idx="4">
                  <c:v>59.42</c:v>
                </c:pt>
              </c:numCache>
            </c:numRef>
          </c:val>
          <c:extLst>
            <c:ext xmlns:c16="http://schemas.microsoft.com/office/drawing/2014/chart" uri="{C3380CC4-5D6E-409C-BE32-E72D297353CC}">
              <c16:uniqueId val="{00000000-3278-466D-BC4C-2D9AB1466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3278-466D-BC4C-2D9AB1466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2.33</c:v>
                </c:pt>
                <c:pt idx="1">
                  <c:v>2.46</c:v>
                </c:pt>
                <c:pt idx="2">
                  <c:v>2.5299999999999998</c:v>
                </c:pt>
                <c:pt idx="3">
                  <c:v>2.79</c:v>
                </c:pt>
                <c:pt idx="4">
                  <c:v>3.03</c:v>
                </c:pt>
              </c:numCache>
            </c:numRef>
          </c:val>
          <c:extLst>
            <c:ext xmlns:c16="http://schemas.microsoft.com/office/drawing/2014/chart" uri="{C3380CC4-5D6E-409C-BE32-E72D297353CC}">
              <c16:uniqueId val="{00000000-D2E9-4724-B7DF-EBA8563A42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2E9-4724-B7DF-EBA8563A42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B7-47B6-B5AC-CB385C7A11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1B7-47B6-B5AC-CB385C7A11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197.89</c:v>
                </c:pt>
                <c:pt idx="1">
                  <c:v>221.54</c:v>
                </c:pt>
                <c:pt idx="2">
                  <c:v>240.46</c:v>
                </c:pt>
                <c:pt idx="3">
                  <c:v>237.74</c:v>
                </c:pt>
                <c:pt idx="4">
                  <c:v>238.69</c:v>
                </c:pt>
              </c:numCache>
            </c:numRef>
          </c:val>
          <c:extLst>
            <c:ext xmlns:c16="http://schemas.microsoft.com/office/drawing/2014/chart" uri="{C3380CC4-5D6E-409C-BE32-E72D297353CC}">
              <c16:uniqueId val="{00000000-7AEA-431F-AF08-CD16E61FF6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AEA-431F-AF08-CD16E61FF6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313.55</c:v>
                </c:pt>
                <c:pt idx="1">
                  <c:v>296.8</c:v>
                </c:pt>
                <c:pt idx="2">
                  <c:v>288.79000000000002</c:v>
                </c:pt>
                <c:pt idx="3">
                  <c:v>284.77999999999997</c:v>
                </c:pt>
                <c:pt idx="4">
                  <c:v>300.69</c:v>
                </c:pt>
              </c:numCache>
            </c:numRef>
          </c:val>
          <c:extLst>
            <c:ext xmlns:c16="http://schemas.microsoft.com/office/drawing/2014/chart" uri="{C3380CC4-5D6E-409C-BE32-E72D297353CC}">
              <c16:uniqueId val="{00000000-77A3-4650-A2C4-AB1A422A0C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77A3-4650-A2C4-AB1A422A0C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99.73</c:v>
                </c:pt>
                <c:pt idx="1">
                  <c:v>101.16</c:v>
                </c:pt>
                <c:pt idx="2">
                  <c:v>98.13</c:v>
                </c:pt>
                <c:pt idx="3">
                  <c:v>101.49</c:v>
                </c:pt>
                <c:pt idx="4">
                  <c:v>97.98</c:v>
                </c:pt>
              </c:numCache>
            </c:numRef>
          </c:val>
          <c:extLst>
            <c:ext xmlns:c16="http://schemas.microsoft.com/office/drawing/2014/chart" uri="{C3380CC4-5D6E-409C-BE32-E72D297353CC}">
              <c16:uniqueId val="{00000000-EC80-4909-A7B0-87AA6FBBD5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C80-4909-A7B0-87AA6FBBD5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222.98</c:v>
                </c:pt>
                <c:pt idx="1">
                  <c:v>221.24</c:v>
                </c:pt>
                <c:pt idx="2">
                  <c:v>228.8</c:v>
                </c:pt>
                <c:pt idx="3">
                  <c:v>221.81</c:v>
                </c:pt>
                <c:pt idx="4">
                  <c:v>228.76</c:v>
                </c:pt>
              </c:numCache>
            </c:numRef>
          </c:val>
          <c:extLst>
            <c:ext xmlns:c16="http://schemas.microsoft.com/office/drawing/2014/chart" uri="{C3380CC4-5D6E-409C-BE32-E72D297353CC}">
              <c16:uniqueId val="{00000000-395E-49C7-8DD6-68B2DD5740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95E-49C7-8DD6-68B2DD5740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3" zoomScaleNormal="93"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常総市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60596</v>
      </c>
      <c r="AM8" s="44"/>
      <c r="AN8" s="44"/>
      <c r="AO8" s="44"/>
      <c r="AP8" s="44"/>
      <c r="AQ8" s="44"/>
      <c r="AR8" s="44"/>
      <c r="AS8" s="44"/>
      <c r="AT8" s="45">
        <f>データ!$S$6</f>
        <v>123.64</v>
      </c>
      <c r="AU8" s="46"/>
      <c r="AV8" s="46"/>
      <c r="AW8" s="46"/>
      <c r="AX8" s="46"/>
      <c r="AY8" s="46"/>
      <c r="AZ8" s="46"/>
      <c r="BA8" s="46"/>
      <c r="BB8" s="47">
        <f>データ!$T$6</f>
        <v>490.1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68.02</v>
      </c>
      <c r="J10" s="46"/>
      <c r="K10" s="46"/>
      <c r="L10" s="46"/>
      <c r="M10" s="46"/>
      <c r="N10" s="46"/>
      <c r="O10" s="80"/>
      <c r="P10" s="47">
        <f>データ!$P$6</f>
        <v>89.36</v>
      </c>
      <c r="Q10" s="47"/>
      <c r="R10" s="47"/>
      <c r="S10" s="47"/>
      <c r="T10" s="47"/>
      <c r="U10" s="47"/>
      <c r="V10" s="47"/>
      <c r="W10" s="44">
        <f>データ!$Q$6</f>
        <v>4305</v>
      </c>
      <c r="X10" s="44"/>
      <c r="Y10" s="44"/>
      <c r="Z10" s="44"/>
      <c r="AA10" s="44"/>
      <c r="AB10" s="44"/>
      <c r="AC10" s="44"/>
      <c r="AD10" s="2"/>
      <c r="AE10" s="2"/>
      <c r="AF10" s="2"/>
      <c r="AG10" s="2"/>
      <c r="AH10" s="2"/>
      <c r="AI10" s="2"/>
      <c r="AJ10" s="2"/>
      <c r="AK10" s="2"/>
      <c r="AL10" s="44">
        <f>データ!$U$6</f>
        <v>53853</v>
      </c>
      <c r="AM10" s="44"/>
      <c r="AN10" s="44"/>
      <c r="AO10" s="44"/>
      <c r="AP10" s="44"/>
      <c r="AQ10" s="44"/>
      <c r="AR10" s="44"/>
      <c r="AS10" s="44"/>
      <c r="AT10" s="45">
        <f>データ!$V$6</f>
        <v>123.64</v>
      </c>
      <c r="AU10" s="46"/>
      <c r="AV10" s="46"/>
      <c r="AW10" s="46"/>
      <c r="AX10" s="46"/>
      <c r="AY10" s="46"/>
      <c r="AZ10" s="46"/>
      <c r="BA10" s="46"/>
      <c r="BB10" s="47">
        <f>データ!$W$6</f>
        <v>435.56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cR1eyX+6RxM+NQzG076cixilXJS00l+AwSw/nZTbumUBr2THB2FPQoSblZzOiGyzmNcV3gnn6OLnkQUTPjxXQ==" saltValue="Bsa34o95nM+BVU4xr3Xm1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82112</v>
      </c>
      <c r="D6" s="20">
        <f t="shared" si="3"/>
        <v>46</v>
      </c>
      <c r="E6" s="20">
        <f t="shared" si="3"/>
        <v>1</v>
      </c>
      <c r="F6" s="20">
        <f t="shared" si="3"/>
        <v>0</v>
      </c>
      <c r="G6" s="20">
        <f t="shared" si="3"/>
        <v>1</v>
      </c>
      <c r="H6" s="20" t="str">
        <f t="shared" si="3"/>
        <v>茨城県　常総市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68.02</v>
      </c>
      <c r="P6" s="21">
        <f t="shared" si="3"/>
        <v>89.36</v>
      </c>
      <c r="Q6" s="21">
        <f t="shared" si="3"/>
        <v>4305</v>
      </c>
      <c r="R6" s="21">
        <f t="shared" si="3"/>
        <v>60596</v>
      </c>
      <c r="S6" s="21">
        <f t="shared" si="3"/>
        <v>123.64</v>
      </c>
      <c r="T6" s="21">
        <f t="shared" si="3"/>
        <v>490.1</v>
      </c>
      <c r="U6" s="21">
        <f t="shared" si="3"/>
        <v>53853</v>
      </c>
      <c r="V6" s="21">
        <f t="shared" si="3"/>
        <v>123.64</v>
      </c>
      <c r="W6" s="21">
        <f t="shared" si="3"/>
        <v>435.56</v>
      </c>
      <c r="X6" s="22">
        <f>IF(X7="",NA(),X7)</f>
        <v>106.38</v>
      </c>
      <c r="Y6" s="22">
        <f t="shared" ref="Y6:AG6" si="4">IF(Y7="",NA(),Y7)</f>
        <v>106.86</v>
      </c>
      <c r="Z6" s="22">
        <f t="shared" si="4"/>
        <v>103.91</v>
      </c>
      <c r="AA6" s="22">
        <f t="shared" si="4"/>
        <v>106.49</v>
      </c>
      <c r="AB6" s="22">
        <f t="shared" si="4"/>
        <v>103.03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197.89</v>
      </c>
      <c r="AU6" s="22">
        <f t="shared" ref="AU6:BC6" si="6">IF(AU7="",NA(),AU7)</f>
        <v>221.54</v>
      </c>
      <c r="AV6" s="22">
        <f t="shared" si="6"/>
        <v>240.46</v>
      </c>
      <c r="AW6" s="22">
        <f t="shared" si="6"/>
        <v>237.74</v>
      </c>
      <c r="AX6" s="22">
        <f t="shared" si="6"/>
        <v>238.69</v>
      </c>
      <c r="AY6" s="22">
        <f t="shared" si="6"/>
        <v>350.79</v>
      </c>
      <c r="AZ6" s="22">
        <f t="shared" si="6"/>
        <v>354.57</v>
      </c>
      <c r="BA6" s="22">
        <f t="shared" si="6"/>
        <v>357.74</v>
      </c>
      <c r="BB6" s="22">
        <f t="shared" si="6"/>
        <v>344.88</v>
      </c>
      <c r="BC6" s="22">
        <f t="shared" si="6"/>
        <v>326.02</v>
      </c>
      <c r="BD6" s="21" t="str">
        <f>IF(BD7="","",IF(BD7="-","【-】","【"&amp;SUBSTITUTE(TEXT(BD7,"#,##0.00"),"-","△")&amp;"】"))</f>
        <v>【239.69】</v>
      </c>
      <c r="BE6" s="22">
        <f>IF(BE7="",NA(),BE7)</f>
        <v>313.55</v>
      </c>
      <c r="BF6" s="22">
        <f t="shared" ref="BF6:BN6" si="7">IF(BF7="",NA(),BF7)</f>
        <v>296.8</v>
      </c>
      <c r="BG6" s="22">
        <f t="shared" si="7"/>
        <v>288.79000000000002</v>
      </c>
      <c r="BH6" s="22">
        <f t="shared" si="7"/>
        <v>284.77999999999997</v>
      </c>
      <c r="BI6" s="22">
        <f t="shared" si="7"/>
        <v>300.69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99.73</v>
      </c>
      <c r="BQ6" s="22">
        <f t="shared" ref="BQ6:BY6" si="8">IF(BQ7="",NA(),BQ7)</f>
        <v>101.16</v>
      </c>
      <c r="BR6" s="22">
        <f t="shared" si="8"/>
        <v>98.13</v>
      </c>
      <c r="BS6" s="22">
        <f t="shared" si="8"/>
        <v>101.49</v>
      </c>
      <c r="BT6" s="22">
        <f t="shared" si="8"/>
        <v>97.98</v>
      </c>
      <c r="BU6" s="22">
        <f t="shared" si="8"/>
        <v>100.85</v>
      </c>
      <c r="BV6" s="22">
        <f t="shared" si="8"/>
        <v>103.79</v>
      </c>
      <c r="BW6" s="22">
        <f t="shared" si="8"/>
        <v>98.3</v>
      </c>
      <c r="BX6" s="22">
        <f t="shared" si="8"/>
        <v>98.89</v>
      </c>
      <c r="BY6" s="22">
        <f t="shared" si="8"/>
        <v>99.25</v>
      </c>
      <c r="BZ6" s="21" t="str">
        <f>IF(BZ7="","",IF(BZ7="-","【-】","【"&amp;SUBSTITUTE(TEXT(BZ7,"#,##0.00"),"-","△")&amp;"】"))</f>
        <v>【97.59】</v>
      </c>
      <c r="CA6" s="22">
        <f>IF(CA7="",NA(),CA7)</f>
        <v>222.98</v>
      </c>
      <c r="CB6" s="22">
        <f t="shared" ref="CB6:CJ6" si="9">IF(CB7="",NA(),CB7)</f>
        <v>221.24</v>
      </c>
      <c r="CC6" s="22">
        <f t="shared" si="9"/>
        <v>228.8</v>
      </c>
      <c r="CD6" s="22">
        <f t="shared" si="9"/>
        <v>221.81</v>
      </c>
      <c r="CE6" s="22">
        <f t="shared" si="9"/>
        <v>228.76</v>
      </c>
      <c r="CF6" s="22">
        <f t="shared" si="9"/>
        <v>167.1</v>
      </c>
      <c r="CG6" s="22">
        <f t="shared" si="9"/>
        <v>167.86</v>
      </c>
      <c r="CH6" s="22">
        <f t="shared" si="9"/>
        <v>173.68</v>
      </c>
      <c r="CI6" s="22">
        <f t="shared" si="9"/>
        <v>174.52</v>
      </c>
      <c r="CJ6" s="22">
        <f t="shared" si="9"/>
        <v>178.92</v>
      </c>
      <c r="CK6" s="21" t="str">
        <f>IF(CK7="","",IF(CK7="-","【-】","【"&amp;SUBSTITUTE(TEXT(CK7,"#,##0.00"),"-","△")&amp;"】"))</f>
        <v>【181.66】</v>
      </c>
      <c r="CL6" s="22">
        <f>IF(CL7="",NA(),CL7)</f>
        <v>73.78</v>
      </c>
      <c r="CM6" s="22">
        <f t="shared" ref="CM6:CU6" si="10">IF(CM7="",NA(),CM7)</f>
        <v>75.349999999999994</v>
      </c>
      <c r="CN6" s="22">
        <f t="shared" si="10"/>
        <v>74.349999999999994</v>
      </c>
      <c r="CO6" s="22">
        <f t="shared" si="10"/>
        <v>76.08</v>
      </c>
      <c r="CP6" s="22">
        <f t="shared" si="10"/>
        <v>72.930000000000007</v>
      </c>
      <c r="CQ6" s="22">
        <f t="shared" si="10"/>
        <v>59.91</v>
      </c>
      <c r="CR6" s="22">
        <f t="shared" si="10"/>
        <v>59.4</v>
      </c>
      <c r="CS6" s="22">
        <f t="shared" si="10"/>
        <v>59.24</v>
      </c>
      <c r="CT6" s="22">
        <f t="shared" si="10"/>
        <v>58.77</v>
      </c>
      <c r="CU6" s="22">
        <f t="shared" si="10"/>
        <v>59.17</v>
      </c>
      <c r="CV6" s="21" t="str">
        <f>IF(CV7="","",IF(CV7="-","【-】","【"&amp;SUBSTITUTE(TEXT(CV7,"#,##0.00"),"-","△")&amp;"】"))</f>
        <v>【60.21】</v>
      </c>
      <c r="CW6" s="22">
        <f>IF(CW7="",NA(),CW7)</f>
        <v>93.12</v>
      </c>
      <c r="CX6" s="22">
        <f t="shared" ref="CX6:DF6" si="11">IF(CX7="",NA(),CX7)</f>
        <v>91.36</v>
      </c>
      <c r="CY6" s="22">
        <f t="shared" si="11"/>
        <v>91.86</v>
      </c>
      <c r="CZ6" s="22">
        <f t="shared" si="11"/>
        <v>89.84</v>
      </c>
      <c r="DA6" s="22">
        <f t="shared" si="11"/>
        <v>92.53</v>
      </c>
      <c r="DB6" s="22">
        <f t="shared" si="11"/>
        <v>87.26</v>
      </c>
      <c r="DC6" s="22">
        <f t="shared" si="11"/>
        <v>87.57</v>
      </c>
      <c r="DD6" s="22">
        <f t="shared" si="11"/>
        <v>87.26</v>
      </c>
      <c r="DE6" s="22">
        <f t="shared" si="11"/>
        <v>86.95</v>
      </c>
      <c r="DF6" s="22">
        <f t="shared" si="11"/>
        <v>86.58</v>
      </c>
      <c r="DG6" s="21" t="str">
        <f>IF(DG7="","",IF(DG7="-","【-】","【"&amp;SUBSTITUTE(TEXT(DG7,"#,##0.00"),"-","△")&amp;"】"))</f>
        <v>【89.21】</v>
      </c>
      <c r="DH6" s="22">
        <f>IF(DH7="",NA(),DH7)</f>
        <v>54.18</v>
      </c>
      <c r="DI6" s="22">
        <f t="shared" ref="DI6:DQ6" si="12">IF(DI7="",NA(),DI7)</f>
        <v>55.88</v>
      </c>
      <c r="DJ6" s="22">
        <f t="shared" si="12"/>
        <v>57.49</v>
      </c>
      <c r="DK6" s="22">
        <f t="shared" si="12"/>
        <v>58.83</v>
      </c>
      <c r="DL6" s="22">
        <f t="shared" si="12"/>
        <v>59.42</v>
      </c>
      <c r="DM6" s="22">
        <f t="shared" si="12"/>
        <v>49.2</v>
      </c>
      <c r="DN6" s="22">
        <f t="shared" si="12"/>
        <v>50.01</v>
      </c>
      <c r="DO6" s="22">
        <f t="shared" si="12"/>
        <v>50.99</v>
      </c>
      <c r="DP6" s="22">
        <f t="shared" si="12"/>
        <v>51.79</v>
      </c>
      <c r="DQ6" s="22">
        <f t="shared" si="12"/>
        <v>52.02</v>
      </c>
      <c r="DR6" s="21" t="str">
        <f>IF(DR7="","",IF(DR7="-","【-】","【"&amp;SUBSTITUTE(TEXT(DR7,"#,##0.00"),"-","△")&amp;"】"))</f>
        <v>【52.41】</v>
      </c>
      <c r="DS6" s="22">
        <f>IF(DS7="",NA(),DS7)</f>
        <v>2.33</v>
      </c>
      <c r="DT6" s="22">
        <f t="shared" ref="DT6:EB6" si="13">IF(DT7="",NA(),DT7)</f>
        <v>2.46</v>
      </c>
      <c r="DU6" s="22">
        <f t="shared" si="13"/>
        <v>2.5299999999999998</v>
      </c>
      <c r="DV6" s="22">
        <f t="shared" si="13"/>
        <v>2.79</v>
      </c>
      <c r="DW6" s="22">
        <f t="shared" si="13"/>
        <v>3.03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0.04</v>
      </c>
      <c r="EE6" s="22">
        <f t="shared" ref="EE6:EM6" si="14">IF(EE7="",NA(),EE7)</f>
        <v>0.24</v>
      </c>
      <c r="EF6" s="22">
        <f t="shared" si="14"/>
        <v>0.3</v>
      </c>
      <c r="EG6" s="22">
        <f t="shared" si="14"/>
        <v>0.32</v>
      </c>
      <c r="EH6" s="22">
        <f t="shared" si="14"/>
        <v>0.42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82112</v>
      </c>
      <c r="D7" s="24">
        <v>46</v>
      </c>
      <c r="E7" s="24">
        <v>1</v>
      </c>
      <c r="F7" s="24">
        <v>0</v>
      </c>
      <c r="G7" s="24">
        <v>1</v>
      </c>
      <c r="H7" s="24" t="s">
        <v>93</v>
      </c>
      <c r="I7" s="24" t="s">
        <v>94</v>
      </c>
      <c r="J7" s="24" t="s">
        <v>95</v>
      </c>
      <c r="K7" s="24" t="s">
        <v>96</v>
      </c>
      <c r="L7" s="24" t="s">
        <v>97</v>
      </c>
      <c r="M7" s="24" t="s">
        <v>98</v>
      </c>
      <c r="N7" s="25" t="s">
        <v>99</v>
      </c>
      <c r="O7" s="25">
        <v>68.02</v>
      </c>
      <c r="P7" s="25">
        <v>89.36</v>
      </c>
      <c r="Q7" s="25">
        <v>4305</v>
      </c>
      <c r="R7" s="25">
        <v>60596</v>
      </c>
      <c r="S7" s="25">
        <v>123.64</v>
      </c>
      <c r="T7" s="25">
        <v>490.1</v>
      </c>
      <c r="U7" s="25">
        <v>53853</v>
      </c>
      <c r="V7" s="25">
        <v>123.64</v>
      </c>
      <c r="W7" s="25">
        <v>435.56</v>
      </c>
      <c r="X7" s="25">
        <v>106.38</v>
      </c>
      <c r="Y7" s="25">
        <v>106.86</v>
      </c>
      <c r="Z7" s="25">
        <v>103.91</v>
      </c>
      <c r="AA7" s="25">
        <v>106.49</v>
      </c>
      <c r="AB7" s="25">
        <v>103.03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197.89</v>
      </c>
      <c r="AU7" s="25">
        <v>221.54</v>
      </c>
      <c r="AV7" s="25">
        <v>240.46</v>
      </c>
      <c r="AW7" s="25">
        <v>237.74</v>
      </c>
      <c r="AX7" s="25">
        <v>238.69</v>
      </c>
      <c r="AY7" s="25">
        <v>350.79</v>
      </c>
      <c r="AZ7" s="25">
        <v>354.57</v>
      </c>
      <c r="BA7" s="25">
        <v>357.74</v>
      </c>
      <c r="BB7" s="25">
        <v>344.88</v>
      </c>
      <c r="BC7" s="25">
        <v>326.02</v>
      </c>
      <c r="BD7" s="25">
        <v>239.69</v>
      </c>
      <c r="BE7" s="25">
        <v>313.55</v>
      </c>
      <c r="BF7" s="25">
        <v>296.8</v>
      </c>
      <c r="BG7" s="25">
        <v>288.79000000000002</v>
      </c>
      <c r="BH7" s="25">
        <v>284.77999999999997</v>
      </c>
      <c r="BI7" s="25">
        <v>300.69</v>
      </c>
      <c r="BJ7" s="25">
        <v>322.92</v>
      </c>
      <c r="BK7" s="25">
        <v>303.45999999999998</v>
      </c>
      <c r="BL7" s="25">
        <v>307.27999999999997</v>
      </c>
      <c r="BM7" s="25">
        <v>304.02</v>
      </c>
      <c r="BN7" s="25">
        <v>300.54000000000002</v>
      </c>
      <c r="BO7" s="25">
        <v>264.86</v>
      </c>
      <c r="BP7" s="25">
        <v>99.73</v>
      </c>
      <c r="BQ7" s="25">
        <v>101.16</v>
      </c>
      <c r="BR7" s="25">
        <v>98.13</v>
      </c>
      <c r="BS7" s="25">
        <v>101.49</v>
      </c>
      <c r="BT7" s="25">
        <v>97.98</v>
      </c>
      <c r="BU7" s="25">
        <v>100.85</v>
      </c>
      <c r="BV7" s="25">
        <v>103.79</v>
      </c>
      <c r="BW7" s="25">
        <v>98.3</v>
      </c>
      <c r="BX7" s="25">
        <v>98.89</v>
      </c>
      <c r="BY7" s="25">
        <v>99.25</v>
      </c>
      <c r="BZ7" s="25">
        <v>97.59</v>
      </c>
      <c r="CA7" s="25">
        <v>222.98</v>
      </c>
      <c r="CB7" s="25">
        <v>221.24</v>
      </c>
      <c r="CC7" s="25">
        <v>228.8</v>
      </c>
      <c r="CD7" s="25">
        <v>221.81</v>
      </c>
      <c r="CE7" s="25">
        <v>228.76</v>
      </c>
      <c r="CF7" s="25">
        <v>167.1</v>
      </c>
      <c r="CG7" s="25">
        <v>167.86</v>
      </c>
      <c r="CH7" s="25">
        <v>173.68</v>
      </c>
      <c r="CI7" s="25">
        <v>174.52</v>
      </c>
      <c r="CJ7" s="25">
        <v>178.92</v>
      </c>
      <c r="CK7" s="25">
        <v>181.66</v>
      </c>
      <c r="CL7" s="25">
        <v>73.78</v>
      </c>
      <c r="CM7" s="25">
        <v>75.349999999999994</v>
      </c>
      <c r="CN7" s="25">
        <v>74.349999999999994</v>
      </c>
      <c r="CO7" s="25">
        <v>76.08</v>
      </c>
      <c r="CP7" s="25">
        <v>72.930000000000007</v>
      </c>
      <c r="CQ7" s="25">
        <v>59.91</v>
      </c>
      <c r="CR7" s="25">
        <v>59.4</v>
      </c>
      <c r="CS7" s="25">
        <v>59.24</v>
      </c>
      <c r="CT7" s="25">
        <v>58.77</v>
      </c>
      <c r="CU7" s="25">
        <v>59.17</v>
      </c>
      <c r="CV7" s="25">
        <v>60.21</v>
      </c>
      <c r="CW7" s="25">
        <v>93.12</v>
      </c>
      <c r="CX7" s="25">
        <v>91.36</v>
      </c>
      <c r="CY7" s="25">
        <v>91.86</v>
      </c>
      <c r="CZ7" s="25">
        <v>89.84</v>
      </c>
      <c r="DA7" s="25">
        <v>92.53</v>
      </c>
      <c r="DB7" s="25">
        <v>87.26</v>
      </c>
      <c r="DC7" s="25">
        <v>87.57</v>
      </c>
      <c r="DD7" s="25">
        <v>87.26</v>
      </c>
      <c r="DE7" s="25">
        <v>86.95</v>
      </c>
      <c r="DF7" s="25">
        <v>86.58</v>
      </c>
      <c r="DG7" s="25">
        <v>89.21</v>
      </c>
      <c r="DH7" s="25">
        <v>54.18</v>
      </c>
      <c r="DI7" s="25">
        <v>55.88</v>
      </c>
      <c r="DJ7" s="25">
        <v>57.49</v>
      </c>
      <c r="DK7" s="25">
        <v>58.83</v>
      </c>
      <c r="DL7" s="25">
        <v>59.42</v>
      </c>
      <c r="DM7" s="25">
        <v>49.2</v>
      </c>
      <c r="DN7" s="25">
        <v>50.01</v>
      </c>
      <c r="DO7" s="25">
        <v>50.99</v>
      </c>
      <c r="DP7" s="25">
        <v>51.79</v>
      </c>
      <c r="DQ7" s="25">
        <v>52.02</v>
      </c>
      <c r="DR7" s="25">
        <v>52.41</v>
      </c>
      <c r="DS7" s="25">
        <v>2.33</v>
      </c>
      <c r="DT7" s="25">
        <v>2.46</v>
      </c>
      <c r="DU7" s="25">
        <v>2.5299999999999998</v>
      </c>
      <c r="DV7" s="25">
        <v>2.79</v>
      </c>
      <c r="DW7" s="25">
        <v>3.03</v>
      </c>
      <c r="DX7" s="25">
        <v>18.329999999999998</v>
      </c>
      <c r="DY7" s="25">
        <v>20.27</v>
      </c>
      <c r="DZ7" s="25">
        <v>21.69</v>
      </c>
      <c r="EA7" s="25">
        <v>23.19</v>
      </c>
      <c r="EB7" s="25">
        <v>24.61</v>
      </c>
      <c r="EC7" s="25">
        <v>26.78</v>
      </c>
      <c r="ED7" s="25">
        <v>0.04</v>
      </c>
      <c r="EE7" s="25">
        <v>0.24</v>
      </c>
      <c r="EF7" s="25">
        <v>0.3</v>
      </c>
      <c r="EG7" s="25">
        <v>0.32</v>
      </c>
      <c r="EH7" s="25">
        <v>0.42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2026-01-20T07:47:31Z</cp:lastPrinted>
  <dcterms:created xsi:type="dcterms:W3CDTF">2025-12-12T09:12:53Z</dcterms:created>
  <dcterms:modified xsi:type="dcterms:W3CDTF">2026-02-26T06:47:26Z</dcterms:modified>
  <cp:category/>
</cp:coreProperties>
</file>