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62478DA1-D26D-43E3-A4B8-29C47C4D5A1C}" xr6:coauthVersionLast="47" xr6:coauthVersionMax="47" xr10:uidLastSave="{00000000-0000-0000-0000-000000000000}"/>
  <workbookProtection workbookAlgorithmName="SHA-512" workbookHashValue="q/kpdo6akRo2iu20Vcwb0A4GVeG2/mfkM2n/x59vQa7s9mZ6Z/rHtk4CjRsLSCJ5CnzykN/CDryGLldOZ/tSVw==" workbookSaltValue="PZoR3LB2KP6cmaUwhJvSy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AT10"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<sst xmlns="http://schemas.openxmlformats.org/spreadsheetml/2006/main" count="231" uniqueCount="116">
  <si>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</si>
  <si>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</si>
  <si>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</si>
  <si>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</si>
  <si>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</si>
  <si>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</si>
  <si>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</si>
  <si>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</si>
  <si>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</si>
  <si>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</si>
  <si>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</si>
  <si>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</si>
  <si>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</si>
  <si>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</si>
  <si>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</si>
  <si>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</si>
  <si>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</si>
  <si>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</si>
  <si>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</si>
  <si>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</si>
  <si>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</si>
  <si>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</si>
  <si>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</si>
  <si>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</si>
  <si>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</si>
  <si>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</si>
  <si>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</si>
  <si>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</si>
  <si>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</si>
  <si>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</si>
  <si>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</si>
  <si>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</si>
  <si>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</si>
  <si>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</si>
  <si>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</si>
  <si>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</si>
  <si>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</si>
  <si>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</si>
  <si>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</si>
  <si>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</si>
  <si>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</si>
  <si>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</si>
  <si>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</si>
  <si>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</si>
  <si>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</si>
  <si>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</si>
  <si>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</si>
  <si>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</si>
  <si>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</si>
  <si>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</si>
  <si>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</si>
  <si>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</si>
  <si>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</si>
  <si>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</si>
  <si>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</si>
  <si>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</si>
  <si>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</si>
  <si>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</si>
  <si>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</si>
  <si>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</si>
  <si>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</si>
  <si>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</si>
  <si>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</si>
  <si>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</si>
  <si>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</si>
  <si>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</si>
  <si>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</si>
  <si>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</si>
  <si>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</si>
  <si>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</si>
  <si>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</si>
  <si>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</si>
  <si>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</si>
  <si>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</si>
  <si>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</si>
  <si>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</si>
  <si>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</si>
  <si>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</si>
  <si>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</si>
  <si>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</si>
  <si>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</si>
  <si>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</si>
  <si>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</si>
  <si>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</si>
  <si>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</si>
  <si>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</si>
  <si>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</si>
  <si>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</si>
  <si>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</si>
  <si>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</si>
  <si>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</si>
  <si>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</si>
  <si>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</si>
  <si>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</si>
  <si>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</si>
  <si>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</si>
  <si>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</si>
  <si>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</si>
  <si>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</si>
  <si>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</si>
  <si>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</si>
  <si>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</si>
  <si>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</si>
  <si>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</si>
  <si>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</si>
  <si>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</si>
  <si>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</si>
  <si>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</si>
  <si>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</si>
  <si>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</si>
  <si>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</si>
  <si>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</si>
  <si>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</si>
  <si>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当市の公共下水道は平成11年度に供用開始されており，管渠の耐用年数が標準50年であることから，老朽化問題は差し迫っていない。</t>
    <rPh sb="29" eb="31">
      <t>タイヨウ</t>
    </rPh>
    <rPh sb="31" eb="33">
      <t>ネンスウ</t>
    </rPh>
    <phoneticPr fontId="4"/>
  </si>
  <si>
    <t>類似団体と比べると数値上は，ほぼ同水準の経営がなされていると言えるが，経費回収率の不足分を一般会計からの繰入で補っていることや水洗化率が停滞していることが経営上の課題となっている。
令和7年度に実施する経営戦略の改定を踏まえ，財政状況を改めて分析及び把握し，普及率の向上による料金収入の確保など改善策の検討を行うことで，経営基盤の強化を図っていく。</t>
    <phoneticPr fontId="4"/>
  </si>
  <si>
    <t xml:space="preserve">①経常収支比率は100％を超えており，類似団体と比較しても同水準である。しかし，これは一般会計から補助金を繰り入れているためであり，引き続き接続率向上による料金収入の確保と，維持管理費の削減に努める。
③流動比率は，令和5年度から約20％減少したが，これは4条工事の前払金によるものであり，この特殊要因を除けば，例年と同水準といえる。当該数値は，類似団体平均値を上回っているが全国平均値には満たないため，財政状況を改善し，流動資産を増やすために接続率の向上による料金収入の確保が求められる。
④企業債残高対事業規模比率は，類似団体・全国平均と比較して低い水準となっており，一般会計繰入金が多いことが要因と考える。
⑤経費回収率は，類似団体を上回ったが，全国平均と比較すると低い水準となっている。100％を下回っており，接続率の向上と料金収入の確保，並びに維持管理費の削減を検討する必要がある。
⑥汚水処理原価は類似団体と比較すると高い水準となっており,維持管理費の削減が必要である。
⑦施設使用率は類似団体を上回ったが，当市は下水道整備を進めている段階であるため，処理区域内の人口及び接続件数の増加による汚水量の増加が見込まれ，今後，増加することが考えられる。
⑧水洗化率は類似団体と比べると低い水準となっている。今後も接続推進活動を進め，水洗化率の向上を図る。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</si>
</sst>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22-4D49-9B2C-DB14792C3F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1E22-4D49-9B2C-DB14792C3F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53.74</c:v>
                </c:pt>
                <c:pt idx="1">
                  <c:v>55.98</c:v>
                </c:pt>
                <c:pt idx="2">
                  <c:v>56.03</c:v>
                </c:pt>
                <c:pt idx="3">
                  <c:v>54.69</c:v>
                </c:pt>
                <c:pt idx="4">
                  <c:v>73.62</c:v>
                </c:pt>
              </c:numCache>
            </c:numRef>
          </c:val>
          <c:extLst>
            <c:ext xmlns:c16="http://schemas.microsoft.com/office/drawing/2014/chart" uri="{C3380CC4-5D6E-409C-BE32-E72D297353CC}">
              <c16:uniqueId val="{00000000-9B43-444B-B685-5D5460FE0F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9B43-444B-B685-5D5460FE0F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67.010000000000005</c:v>
                </c:pt>
                <c:pt idx="1">
                  <c:v>65.040000000000006</c:v>
                </c:pt>
                <c:pt idx="2">
                  <c:v>66.69</c:v>
                </c:pt>
                <c:pt idx="3">
                  <c:v>65.540000000000006</c:v>
                </c:pt>
                <c:pt idx="4">
                  <c:v>66.010000000000005</c:v>
                </c:pt>
              </c:numCache>
            </c:numRef>
          </c:val>
          <c:extLst>
            <c:ext xmlns:c16="http://schemas.microsoft.com/office/drawing/2014/chart" uri="{C3380CC4-5D6E-409C-BE32-E72D297353CC}">
              <c16:uniqueId val="{00000000-65DB-4B50-99BB-D1EEE32A82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65DB-4B50-99BB-D1EEE32A82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102.85</c:v>
                </c:pt>
                <c:pt idx="1">
                  <c:v>101.45</c:v>
                </c:pt>
                <c:pt idx="2">
                  <c:v>103.37</c:v>
                </c:pt>
                <c:pt idx="3">
                  <c:v>102.97</c:v>
                </c:pt>
                <c:pt idx="4">
                  <c:v>102.48</c:v>
                </c:pt>
              </c:numCache>
            </c:numRef>
          </c:val>
          <c:extLst>
            <c:ext xmlns:c16="http://schemas.microsoft.com/office/drawing/2014/chart" uri="{C3380CC4-5D6E-409C-BE32-E72D297353CC}">
              <c16:uniqueId val="{00000000-9F7D-437F-A9FF-94A195EFE3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9F7D-437F-A9FF-94A195EFE3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c:v>
                </c:pt>
                <c:pt idx="1">
                  <c:v>4.6500000000000004</c:v>
                </c:pt>
                <c:pt idx="2">
                  <c:v>6.59</c:v>
                </c:pt>
                <c:pt idx="3">
                  <c:v>8.57</c:v>
                </c:pt>
                <c:pt idx="4">
                  <c:v>10.67</c:v>
                </c:pt>
              </c:numCache>
            </c:numRef>
          </c:val>
          <c:extLst>
            <c:ext xmlns:c16="http://schemas.microsoft.com/office/drawing/2014/chart" uri="{C3380CC4-5D6E-409C-BE32-E72D297353CC}">
              <c16:uniqueId val="{00000000-FE0B-4BF6-AC1F-9F7BB9F1CF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FE0B-4BF6-AC1F-9F7BB9F1CF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9-412F-8133-DEE00AA5FA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7339-412F-8133-DEE00AA5FA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30-430B-9486-61922C9BA9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8130-430B-9486-61922C9BA9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53.66</c:v>
                </c:pt>
                <c:pt idx="1">
                  <c:v>66.92</c:v>
                </c:pt>
                <c:pt idx="2">
                  <c:v>67.319999999999993</c:v>
                </c:pt>
                <c:pt idx="3">
                  <c:v>99.66</c:v>
                </c:pt>
                <c:pt idx="4">
                  <c:v>78.8</c:v>
                </c:pt>
              </c:numCache>
            </c:numRef>
          </c:val>
          <c:extLst>
            <c:ext xmlns:c16="http://schemas.microsoft.com/office/drawing/2014/chart" uri="{C3380CC4-5D6E-409C-BE32-E72D297353CC}">
              <c16:uniqueId val="{00000000-C5D3-4C0C-9928-1915381912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C5D3-4C0C-9928-1915381912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1.75</c:v>
                </c:pt>
                <c:pt idx="1">
                  <c:v>1.02</c:v>
                </c:pt>
                <c:pt idx="2">
                  <c:v>0.33</c:v>
                </c:pt>
                <c:pt idx="3" formatCode="#,##0.00;&quot;△&quot;#,##0.00">
                  <c:v>0</c:v>
                </c:pt>
                <c:pt idx="4" formatCode="#,##0.00;&quot;△&quot;#,##0.00">
                  <c:v>0</c:v>
                </c:pt>
              </c:numCache>
            </c:numRef>
          </c:val>
          <c:extLst>
            <c:ext xmlns:c16="http://schemas.microsoft.com/office/drawing/2014/chart" uri="{C3380CC4-5D6E-409C-BE32-E72D297353CC}">
              <c16:uniqueId val="{00000000-C63A-43B6-958D-30F61BFEC5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C63A-43B6-958D-30F61BFEC5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83.03</c:v>
                </c:pt>
                <c:pt idx="1">
                  <c:v>83.39</c:v>
                </c:pt>
                <c:pt idx="2">
                  <c:v>79.540000000000006</c:v>
                </c:pt>
                <c:pt idx="3">
                  <c:v>83.42</c:v>
                </c:pt>
                <c:pt idx="4">
                  <c:v>82.14</c:v>
                </c:pt>
              </c:numCache>
            </c:numRef>
          </c:val>
          <c:extLst>
            <c:ext xmlns:c16="http://schemas.microsoft.com/office/drawing/2014/chart" uri="{C3380CC4-5D6E-409C-BE32-E72D297353CC}">
              <c16:uniqueId val="{00000000-F423-476F-AED0-BA223AE20C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423-476F-AED0-BA223AE20C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200.73</c:v>
                </c:pt>
                <c:pt idx="1">
                  <c:v>201.15</c:v>
                </c:pt>
                <c:pt idx="2">
                  <c:v>212.42</c:v>
                </c:pt>
                <c:pt idx="3">
                  <c:v>203.42</c:v>
                </c:pt>
                <c:pt idx="4">
                  <c:v>207.69</c:v>
                </c:pt>
              </c:numCache>
            </c:numRef>
          </c:val>
          <c:extLst>
            <c:ext xmlns:c16="http://schemas.microsoft.com/office/drawing/2014/chart" uri="{C3380CC4-5D6E-409C-BE32-E72D297353CC}">
              <c16:uniqueId val="{00000000-78D9-4F31-B8FE-AB84802905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78D9-4F31-B8FE-AB84802905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9"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常総市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60596</v>
      </c>
      <c r="AM8" s="44"/>
      <c r="AN8" s="44"/>
      <c r="AO8" s="44"/>
      <c r="AP8" s="44"/>
      <c r="AQ8" s="44"/>
      <c r="AR8" s="44"/>
      <c r="AS8" s="44"/>
      <c r="AT8" s="45">
        <f>データ!T6</f>
        <v>123.64</v>
      </c>
      <c r="AU8" s="45"/>
      <c r="AV8" s="45"/>
      <c r="AW8" s="45"/>
      <c r="AX8" s="45"/>
      <c r="AY8" s="45"/>
      <c r="AZ8" s="45"/>
      <c r="BA8" s="45"/>
      <c r="BB8" s="45">
        <f>データ!U6</f>
        <v>490.1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55.73</v>
      </c>
      <c r="J10" s="45"/>
      <c r="K10" s="45"/>
      <c r="L10" s="45"/>
      <c r="M10" s="45"/>
      <c r="N10" s="45"/>
      <c r="O10" s="45"/>
      <c r="P10" s="45">
        <f>データ!P6</f>
        <v>32.58</v>
      </c>
      <c r="Q10" s="45"/>
      <c r="R10" s="45"/>
      <c r="S10" s="45"/>
      <c r="T10" s="45"/>
      <c r="U10" s="45"/>
      <c r="V10" s="45"/>
      <c r="W10" s="45">
        <f>データ!Q6</f>
        <v>91.22</v>
      </c>
      <c r="X10" s="45"/>
      <c r="Y10" s="45"/>
      <c r="Z10" s="45"/>
      <c r="AA10" s="45"/>
      <c r="AB10" s="45"/>
      <c r="AC10" s="45"/>
      <c r="AD10" s="44">
        <f>データ!R6</f>
        <v>3300</v>
      </c>
      <c r="AE10" s="44"/>
      <c r="AF10" s="44"/>
      <c r="AG10" s="44"/>
      <c r="AH10" s="44"/>
      <c r="AI10" s="44"/>
      <c r="AJ10" s="44"/>
      <c r="AK10" s="2"/>
      <c r="AL10" s="44">
        <f>データ!V6</f>
        <v>19632</v>
      </c>
      <c r="AM10" s="44"/>
      <c r="AN10" s="44"/>
      <c r="AO10" s="44"/>
      <c r="AP10" s="44"/>
      <c r="AQ10" s="44"/>
      <c r="AR10" s="44"/>
      <c r="AS10" s="44"/>
      <c r="AT10" s="45">
        <f>データ!W6</f>
        <v>6.48</v>
      </c>
      <c r="AU10" s="45"/>
      <c r="AV10" s="45"/>
      <c r="AW10" s="45"/>
      <c r="AX10" s="45"/>
      <c r="AY10" s="45"/>
      <c r="AZ10" s="45"/>
      <c r="BA10" s="45"/>
      <c r="BB10" s="45">
        <f>データ!X6</f>
        <v>3029.63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4Te1FdRr7T4s/GgT2JnedZSrX2Dvl44T9SolLI8PRdfWbT8dA/GVjlIboIULf9bVV2hn+r9sF5llf2EkwXRLw==" saltValue="MC2hovelD1FkctOCMoR/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82112</v>
      </c>
      <c r="D6" s="19">
        <f t="shared" si="3"/>
        <v>46</v>
      </c>
      <c r="E6" s="19">
        <f t="shared" si="3"/>
        <v>17</v>
      </c>
      <c r="F6" s="19">
        <f t="shared" si="3"/>
        <v>1</v>
      </c>
      <c r="G6" s="19">
        <f t="shared" si="3"/>
        <v>0</v>
      </c>
      <c r="H6" s="19" t="str">
        <f t="shared" si="3"/>
        <v>茨城県　常総市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55.73</v>
      </c>
      <c r="P6" s="20">
        <f t="shared" si="3"/>
        <v>32.58</v>
      </c>
      <c r="Q6" s="20">
        <f t="shared" si="3"/>
        <v>91.22</v>
      </c>
      <c r="R6" s="20">
        <f t="shared" si="3"/>
        <v>3300</v>
      </c>
      <c r="S6" s="20">
        <f t="shared" si="3"/>
        <v>60596</v>
      </c>
      <c r="T6" s="20">
        <f t="shared" si="3"/>
        <v>123.64</v>
      </c>
      <c r="U6" s="20">
        <f t="shared" si="3"/>
        <v>490.1</v>
      </c>
      <c r="V6" s="20">
        <f t="shared" si="3"/>
        <v>19632</v>
      </c>
      <c r="W6" s="20">
        <f t="shared" si="3"/>
        <v>6.48</v>
      </c>
      <c r="X6" s="20">
        <f t="shared" si="3"/>
        <v>3029.63</v>
      </c>
      <c r="Y6" s="21">
        <f>IF(Y7="",NA(),Y7)</f>
        <v>102.85</v>
      </c>
      <c r="Z6" s="21">
        <f t="shared" ref="Z6:AH6" si="4">IF(Z7="",NA(),Z7)</f>
        <v>101.45</v>
      </c>
      <c r="AA6" s="21">
        <f t="shared" si="4"/>
        <v>103.37</v>
      </c>
      <c r="AB6" s="21">
        <f t="shared" si="4"/>
        <v>102.97</v>
      </c>
      <c r="AC6" s="21">
        <f t="shared" si="4"/>
        <v>102.48</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53.66</v>
      </c>
      <c r="AV6" s="21">
        <f t="shared" ref="AV6:BD6" si="6">IF(AV7="",NA(),AV7)</f>
        <v>66.92</v>
      </c>
      <c r="AW6" s="21">
        <f t="shared" si="6"/>
        <v>67.319999999999993</v>
      </c>
      <c r="AX6" s="21">
        <f t="shared" si="6"/>
        <v>99.66</v>
      </c>
      <c r="AY6" s="21">
        <f t="shared" si="6"/>
        <v>78.8</v>
      </c>
      <c r="AZ6" s="21">
        <f t="shared" si="6"/>
        <v>40.67</v>
      </c>
      <c r="BA6" s="21">
        <f t="shared" si="6"/>
        <v>47.7</v>
      </c>
      <c r="BB6" s="21">
        <f t="shared" si="6"/>
        <v>50.59</v>
      </c>
      <c r="BC6" s="21">
        <f t="shared" si="6"/>
        <v>62.37</v>
      </c>
      <c r="BD6" s="21">
        <f t="shared" si="6"/>
        <v>63.88</v>
      </c>
      <c r="BE6" s="20" t="str">
        <f>IF(BE7="","",IF(BE7="-","【-】","【"&amp;SUBSTITUTE(TEXT(BE7,"#,##0.00"),"-","△")&amp;"】"))</f>
        <v>【82.75】</v>
      </c>
      <c r="BF6" s="21">
        <f>IF(BF7="",NA(),BF7)</f>
        <v>1.75</v>
      </c>
      <c r="BG6" s="21">
        <f t="shared" ref="BG6:BO6" si="7">IF(BG7="",NA(),BG7)</f>
        <v>1.02</v>
      </c>
      <c r="BH6" s="21">
        <f t="shared" si="7"/>
        <v>0.33</v>
      </c>
      <c r="BI6" s="20">
        <f t="shared" si="7"/>
        <v>0</v>
      </c>
      <c r="BJ6" s="20">
        <f t="shared" si="7"/>
        <v>0</v>
      </c>
      <c r="BK6" s="21">
        <f t="shared" si="7"/>
        <v>1050.51</v>
      </c>
      <c r="BL6" s="21">
        <f t="shared" si="7"/>
        <v>1102.01</v>
      </c>
      <c r="BM6" s="21">
        <f t="shared" si="7"/>
        <v>987.36</v>
      </c>
      <c r="BN6" s="21">
        <f t="shared" si="7"/>
        <v>1042.77</v>
      </c>
      <c r="BO6" s="21">
        <f t="shared" si="7"/>
        <v>943.46</v>
      </c>
      <c r="BP6" s="20" t="str">
        <f>IF(BP7="","",IF(BP7="-","【-】","【"&amp;SUBSTITUTE(TEXT(BP7,"#,##0.00"),"-","△")&amp;"】"))</f>
        <v>【602.56】</v>
      </c>
      <c r="BQ6" s="21">
        <f>IF(BQ7="",NA(),BQ7)</f>
        <v>83.03</v>
      </c>
      <c r="BR6" s="21">
        <f t="shared" ref="BR6:BZ6" si="8">IF(BR7="",NA(),BR7)</f>
        <v>83.39</v>
      </c>
      <c r="BS6" s="21">
        <f t="shared" si="8"/>
        <v>79.540000000000006</v>
      </c>
      <c r="BT6" s="21">
        <f t="shared" si="8"/>
        <v>83.42</v>
      </c>
      <c r="BU6" s="21">
        <f t="shared" si="8"/>
        <v>82.14</v>
      </c>
      <c r="BV6" s="21">
        <f t="shared" si="8"/>
        <v>82.65</v>
      </c>
      <c r="BW6" s="21">
        <f t="shared" si="8"/>
        <v>82.55</v>
      </c>
      <c r="BX6" s="21">
        <f t="shared" si="8"/>
        <v>83.55</v>
      </c>
      <c r="BY6" s="21">
        <f t="shared" si="8"/>
        <v>84.48</v>
      </c>
      <c r="BZ6" s="21">
        <f t="shared" si="8"/>
        <v>79.22</v>
      </c>
      <c r="CA6" s="20" t="str">
        <f>IF(CA7="","",IF(CA7="-","【-】","【"&amp;SUBSTITUTE(TEXT(CA7,"#,##0.00"),"-","△")&amp;"】"))</f>
        <v>【97.94】</v>
      </c>
      <c r="CB6" s="21">
        <f>IF(CB7="",NA(),CB7)</f>
        <v>200.73</v>
      </c>
      <c r="CC6" s="21">
        <f t="shared" ref="CC6:CK6" si="9">IF(CC7="",NA(),CC7)</f>
        <v>201.15</v>
      </c>
      <c r="CD6" s="21">
        <f t="shared" si="9"/>
        <v>212.42</v>
      </c>
      <c r="CE6" s="21">
        <f t="shared" si="9"/>
        <v>203.42</v>
      </c>
      <c r="CF6" s="21">
        <f t="shared" si="9"/>
        <v>207.69</v>
      </c>
      <c r="CG6" s="21">
        <f t="shared" si="9"/>
        <v>186.3</v>
      </c>
      <c r="CH6" s="21">
        <f t="shared" si="9"/>
        <v>188.38</v>
      </c>
      <c r="CI6" s="21">
        <f t="shared" si="9"/>
        <v>185.98</v>
      </c>
      <c r="CJ6" s="21">
        <f t="shared" si="9"/>
        <v>187.11</v>
      </c>
      <c r="CK6" s="21">
        <f t="shared" si="9"/>
        <v>202.47</v>
      </c>
      <c r="CL6" s="20" t="str">
        <f>IF(CL7="","",IF(CL7="-","【-】","【"&amp;SUBSTITUTE(TEXT(CL7,"#,##0.00"),"-","△")&amp;"】"))</f>
        <v>【140.98】</v>
      </c>
      <c r="CM6" s="21">
        <f>IF(CM7="",NA(),CM7)</f>
        <v>53.74</v>
      </c>
      <c r="CN6" s="21">
        <f t="shared" ref="CN6:CV6" si="10">IF(CN7="",NA(),CN7)</f>
        <v>55.98</v>
      </c>
      <c r="CO6" s="21">
        <f t="shared" si="10"/>
        <v>56.03</v>
      </c>
      <c r="CP6" s="21">
        <f t="shared" si="10"/>
        <v>54.69</v>
      </c>
      <c r="CQ6" s="21">
        <f t="shared" si="10"/>
        <v>73.62</v>
      </c>
      <c r="CR6" s="21">
        <f t="shared" si="10"/>
        <v>50.53</v>
      </c>
      <c r="CS6" s="21">
        <f t="shared" si="10"/>
        <v>51.42</v>
      </c>
      <c r="CT6" s="21">
        <f t="shared" si="10"/>
        <v>48.95</v>
      </c>
      <c r="CU6" s="21">
        <f t="shared" si="10"/>
        <v>49.28</v>
      </c>
      <c r="CV6" s="21">
        <f t="shared" si="10"/>
        <v>50.62</v>
      </c>
      <c r="CW6" s="20" t="str">
        <f>IF(CW7="","",IF(CW7="-","【-】","【"&amp;SUBSTITUTE(TEXT(CW7,"#,##0.00"),"-","△")&amp;"】"))</f>
        <v>【60.13】</v>
      </c>
      <c r="CX6" s="21">
        <f>IF(CX7="",NA(),CX7)</f>
        <v>67.010000000000005</v>
      </c>
      <c r="CY6" s="21">
        <f t="shared" ref="CY6:DG6" si="11">IF(CY7="",NA(),CY7)</f>
        <v>65.040000000000006</v>
      </c>
      <c r="CZ6" s="21">
        <f t="shared" si="11"/>
        <v>66.69</v>
      </c>
      <c r="DA6" s="21">
        <f t="shared" si="11"/>
        <v>65.540000000000006</v>
      </c>
      <c r="DB6" s="21">
        <f t="shared" si="11"/>
        <v>66.010000000000005</v>
      </c>
      <c r="DC6" s="21">
        <f t="shared" si="11"/>
        <v>82.08</v>
      </c>
      <c r="DD6" s="21">
        <f t="shared" si="11"/>
        <v>81.34</v>
      </c>
      <c r="DE6" s="21">
        <f t="shared" si="11"/>
        <v>81.14</v>
      </c>
      <c r="DF6" s="21">
        <f t="shared" si="11"/>
        <v>79.7</v>
      </c>
      <c r="DG6" s="21">
        <f t="shared" si="11"/>
        <v>79</v>
      </c>
      <c r="DH6" s="20" t="str">
        <f>IF(DH7="","",IF(DH7="-","【-】","【"&amp;SUBSTITUTE(TEXT(DH7,"#,##0.00"),"-","△")&amp;"】"))</f>
        <v>【96.00】</v>
      </c>
      <c r="DI6" s="21">
        <f>IF(DI7="",NA(),DI7)</f>
        <v>2.4</v>
      </c>
      <c r="DJ6" s="21">
        <f t="shared" ref="DJ6:DR6" si="12">IF(DJ7="",NA(),DJ7)</f>
        <v>4.6500000000000004</v>
      </c>
      <c r="DK6" s="21">
        <f t="shared" si="12"/>
        <v>6.59</v>
      </c>
      <c r="DL6" s="21">
        <f t="shared" si="12"/>
        <v>8.57</v>
      </c>
      <c r="DM6" s="21">
        <f t="shared" si="12"/>
        <v>10.67</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82112</v>
      </c>
      <c r="D7" s="23">
        <v>46</v>
      </c>
      <c r="E7" s="23">
        <v>17</v>
      </c>
      <c r="F7" s="23">
        <v>1</v>
      </c>
      <c r="G7" s="23">
        <v>0</v>
      </c>
      <c r="H7" s="23" t="s">
        <v>96</v>
      </c>
      <c r="I7" s="23" t="s">
        <v>97</v>
      </c>
      <c r="J7" s="23" t="s">
        <v>98</v>
      </c>
      <c r="K7" s="23" t="s">
        <v>99</v>
      </c>
      <c r="L7" s="23" t="s">
        <v>100</v>
      </c>
      <c r="M7" s="23" t="s">
        <v>101</v>
      </c>
      <c r="N7" s="24" t="s">
        <v>102</v>
      </c>
      <c r="O7" s="24">
        <v>55.73</v>
      </c>
      <c r="P7" s="24">
        <v>32.58</v>
      </c>
      <c r="Q7" s="24">
        <v>91.22</v>
      </c>
      <c r="R7" s="24">
        <v>3300</v>
      </c>
      <c r="S7" s="24">
        <v>60596</v>
      </c>
      <c r="T7" s="24">
        <v>123.64</v>
      </c>
      <c r="U7" s="24">
        <v>490.1</v>
      </c>
      <c r="V7" s="24">
        <v>19632</v>
      </c>
      <c r="W7" s="24">
        <v>6.48</v>
      </c>
      <c r="X7" s="24">
        <v>3029.63</v>
      </c>
      <c r="Y7" s="24">
        <v>102.85</v>
      </c>
      <c r="Z7" s="24">
        <v>101.45</v>
      </c>
      <c r="AA7" s="24">
        <v>103.37</v>
      </c>
      <c r="AB7" s="24">
        <v>102.97</v>
      </c>
      <c r="AC7" s="24">
        <v>102.48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53.66</v>
      </c>
      <c r="AV7" s="24">
        <v>66.92</v>
      </c>
      <c r="AW7" s="24">
        <v>67.319999999999993</v>
      </c>
      <c r="AX7" s="24">
        <v>99.66</v>
      </c>
      <c r="AY7" s="24">
        <v>78.8</v>
      </c>
      <c r="AZ7" s="24">
        <v>40.67</v>
      </c>
      <c r="BA7" s="24">
        <v>47.7</v>
      </c>
      <c r="BB7" s="24">
        <v>50.59</v>
      </c>
      <c r="BC7" s="24">
        <v>62.37</v>
      </c>
      <c r="BD7" s="24">
        <v>63.88</v>
      </c>
      <c r="BE7" s="24">
        <v>82.75</v>
      </c>
      <c r="BF7" s="24">
        <v>1.75</v>
      </c>
      <c r="BG7" s="24">
        <v>1.02</v>
      </c>
      <c r="BH7" s="24">
        <v>0.33</v>
      </c>
      <c r="BI7" s="24">
        <v>0</v>
      </c>
      <c r="BJ7" s="24">
        <v>0</v>
      </c>
      <c r="BK7" s="24">
        <v>1050.51</v>
      </c>
      <c r="BL7" s="24">
        <v>1102.01</v>
      </c>
      <c r="BM7" s="24">
        <v>987.36</v>
      </c>
      <c r="BN7" s="24">
        <v>1042.77</v>
      </c>
      <c r="BO7" s="24">
        <v>943.46</v>
      </c>
      <c r="BP7" s="24">
        <v>602.55999999999995</v>
      </c>
      <c r="BQ7" s="24">
        <v>83.03</v>
      </c>
      <c r="BR7" s="24">
        <v>83.39</v>
      </c>
      <c r="BS7" s="24">
        <v>79.540000000000006</v>
      </c>
      <c r="BT7" s="24">
        <v>83.42</v>
      </c>
      <c r="BU7" s="24">
        <v>82.14</v>
      </c>
      <c r="BV7" s="24">
        <v>82.65</v>
      </c>
      <c r="BW7" s="24">
        <v>82.55</v>
      </c>
      <c r="BX7" s="24">
        <v>83.55</v>
      </c>
      <c r="BY7" s="24">
        <v>84.48</v>
      </c>
      <c r="BZ7" s="24">
        <v>79.22</v>
      </c>
      <c r="CA7" s="24">
        <v>97.94</v>
      </c>
      <c r="CB7" s="24">
        <v>200.73</v>
      </c>
      <c r="CC7" s="24">
        <v>201.15</v>
      </c>
      <c r="CD7" s="24">
        <v>212.42</v>
      </c>
      <c r="CE7" s="24">
        <v>203.42</v>
      </c>
      <c r="CF7" s="24">
        <v>207.69</v>
      </c>
      <c r="CG7" s="24">
        <v>186.3</v>
      </c>
      <c r="CH7" s="24">
        <v>188.38</v>
      </c>
      <c r="CI7" s="24">
        <v>185.98</v>
      </c>
      <c r="CJ7" s="24">
        <v>187.11</v>
      </c>
      <c r="CK7" s="24">
        <v>202.47</v>
      </c>
      <c r="CL7" s="24">
        <v>140.97999999999999</v>
      </c>
      <c r="CM7" s="24">
        <v>53.74</v>
      </c>
      <c r="CN7" s="24">
        <v>55.98</v>
      </c>
      <c r="CO7" s="24">
        <v>56.03</v>
      </c>
      <c r="CP7" s="24">
        <v>54.69</v>
      </c>
      <c r="CQ7" s="24">
        <v>73.62</v>
      </c>
      <c r="CR7" s="24">
        <v>50.53</v>
      </c>
      <c r="CS7" s="24">
        <v>51.42</v>
      </c>
      <c r="CT7" s="24">
        <v>48.95</v>
      </c>
      <c r="CU7" s="24">
        <v>49.28</v>
      </c>
      <c r="CV7" s="24">
        <v>50.62</v>
      </c>
      <c r="CW7" s="24">
        <v>60.13</v>
      </c>
      <c r="CX7" s="24">
        <v>67.010000000000005</v>
      </c>
      <c r="CY7" s="24">
        <v>65.040000000000006</v>
      </c>
      <c r="CZ7" s="24">
        <v>66.69</v>
      </c>
      <c r="DA7" s="24">
        <v>65.540000000000006</v>
      </c>
      <c r="DB7" s="24">
        <v>66.010000000000005</v>
      </c>
      <c r="DC7" s="24">
        <v>82.08</v>
      </c>
      <c r="DD7" s="24">
        <v>81.34</v>
      </c>
      <c r="DE7" s="24">
        <v>81.14</v>
      </c>
      <c r="DF7" s="24">
        <v>79.7</v>
      </c>
      <c r="DG7" s="24">
        <v>79</v>
      </c>
      <c r="DH7" s="24">
        <v>96</v>
      </c>
      <c r="DI7" s="24">
        <v>2.4</v>
      </c>
      <c r="DJ7" s="24">
        <v>4.6500000000000004</v>
      </c>
      <c r="DK7" s="24">
        <v>6.59</v>
      </c>
      <c r="DL7" s="24">
        <v>8.57</v>
      </c>
      <c r="DM7" s="24">
        <v>10.67</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2025-12-23T05:57:40Z</dcterms:created>
  <dcterms:modified xsi:type="dcterms:W3CDTF">2026-02-26T06:47:25Z</dcterms:modified>
  <cp:category/>
</cp:coreProperties>
</file>