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9948E955-1251-48AE-A141-3F33DECD11C9}" xr6:coauthVersionLast="47" xr6:coauthVersionMax="47" xr10:uidLastSave="{00000000-0000-0000-0000-000000000000}"/>
  <workbookProtection workbookAlgorithmName="SHA-512" workbookHashValue="dDBQLlOTHBfhZTTnsplCSnZ3kqtGclEo1RkMCq4my+bfKtREL/8YNcEEyJxJrsKPUTtk4m+cCUuxdD+ZHnTNMg==" workbookSaltValue="ElurVYosPF8bsLQek8SPt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F85" i="4"/>
  <c r="BB10" i="4"/>
  <c r="AL10" i="4"/>
  <c r="W10" i="4"/>
  <c r="I10" i="4"/>
  <c r="BB8" i="4"/>
  <c r="AT8" i="4"/>
  <c r="AD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<sst xmlns="http://schemas.openxmlformats.org/spreadsheetml/2006/main" count="228" uniqueCount="113">
  <si>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</si>
  <si>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</si>
  <si>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</si>
  <si>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</si>
  <si>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</si>
  <si>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</si>
  <si>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</si>
  <si>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</si>
  <si>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</si>
  <si>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</si>
  <si>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</si>
  <si>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</si>
  <si>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</si>
  <si>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</si>
  <si>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</si>
  <si>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</si>
  <si>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</si>
  <si>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</si>
  <si>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</si>
  <si>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</si>
  <si>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</si>
  <si>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</si>
  <si>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</si>
  <si>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</si>
  <si>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</si>
  <si>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</si>
  <si>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</si>
  <si>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</si>
  <si>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</si>
  <si>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</si>
  <si>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</si>
  <si>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</si>
  <si>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</si>
  <si>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</si>
  <si>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</si>
  <si>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</si>
  <si>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</si>
  <si>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</si>
  <si>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</si>
  <si>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</si>
  <si>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</si>
  <si>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</si>
  <si>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</si>
  <si>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</si>
  <si>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</si>
  <si>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</si>
  <si>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</si>
  <si>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</si>
  <si>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</si>
  <si>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</si>
  <si>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</si>
  <si>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</si>
  <si>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</si>
  <si>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</si>
  <si>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</si>
  <si>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</si>
  <si>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</si>
  <si>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</si>
  <si>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</si>
  <si>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</si>
  <si>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</si>
  <si>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</si>
  <si>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</si>
  <si>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</si>
  <si>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</si>
  <si>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</si>
  <si>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</si>
  <si>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</si>
  <si>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</si>
  <si>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</si>
  <si>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</si>
  <si>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</si>
  <si>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</si>
  <si>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</si>
  <si>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</si>
  <si>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</si>
  <si>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</si>
  <si>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</si>
  <si>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</si>
  <si>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</si>
  <si>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</si>
  <si>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</si>
  <si>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</si>
  <si>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</si>
  <si>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</si>
  <si>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</si>
  <si>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</si>
  <si>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</si>
  <si>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</si>
  <si>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</si>
  <si>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</si>
  <si>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</si>
  <si>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</si>
  <si>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</si>
  <si>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</si>
  <si>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</si>
  <si>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</si>
  <si>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</si>
  <si>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</si>
  <si>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</si>
  <si>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</si>
  <si>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</si>
  <si>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</si>
  <si>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</si>
  <si>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</si>
  <si>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</si>
  <si>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</si>
  <si>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</si>
  <si>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</si>
  <si>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</si>
  <si>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健全性・効率性については、概ね良好ではあるものの、人口減少に伴う収益の減少と施設の老朽化に伴う更新需要の増大に対応する為、財源の確保として補助金の活用や水道料金の適正水準の検討を行うと同時に、事業を担う人材確保も課題となることから、職員研修の充実や新規職員の獲得に努める。</t>
    <rPh sb="28" eb="30">
      <t>ジンコウ</t>
    </rPh>
    <rPh sb="30" eb="32">
      <t>ゲンショウ</t>
    </rPh>
    <rPh sb="33" eb="34">
      <t>トモナ</t>
    </rPh>
    <rPh sb="35" eb="37">
      <t>シュウエキ</t>
    </rPh>
    <rPh sb="38" eb="39">
      <t>ゲン</t>
    </rPh>
    <rPh sb="39" eb="40">
      <t>ショウ</t>
    </rPh>
    <rPh sb="41" eb="43">
      <t>シセツ</t>
    </rPh>
    <rPh sb="44" eb="46">
      <t>ロウキュウ</t>
    </rPh>
    <rPh sb="46" eb="47">
      <t>カ</t>
    </rPh>
    <rPh sb="48" eb="49">
      <t>トモナ</t>
    </rPh>
    <rPh sb="50" eb="52">
      <t>コウシン</t>
    </rPh>
    <rPh sb="52" eb="54">
      <t>ジュヨウ</t>
    </rPh>
    <rPh sb="55" eb="57">
      <t>ゾウダイ</t>
    </rPh>
    <rPh sb="58" eb="60">
      <t>タイオウ</t>
    </rPh>
    <rPh sb="62" eb="63">
      <t>タメ</t>
    </rPh>
    <rPh sb="64" eb="66">
      <t>ザイゲン</t>
    </rPh>
    <rPh sb="67" eb="69">
      <t>カクホ</t>
    </rPh>
    <rPh sb="72" eb="75">
      <t>ホジョキン</t>
    </rPh>
    <rPh sb="76" eb="78">
      <t>カツヨウ</t>
    </rPh>
    <rPh sb="79" eb="81">
      <t>スイドウ</t>
    </rPh>
    <rPh sb="81" eb="83">
      <t>リョウキン</t>
    </rPh>
    <rPh sb="84" eb="86">
      <t>テキセイ</t>
    </rPh>
    <rPh sb="86" eb="88">
      <t>スイジュン</t>
    </rPh>
    <rPh sb="89" eb="91">
      <t>ケントウ</t>
    </rPh>
    <rPh sb="92" eb="93">
      <t>オコナ</t>
    </rPh>
    <rPh sb="95" eb="97">
      <t>ドウジ</t>
    </rPh>
    <rPh sb="99" eb="101">
      <t>ジギョウ</t>
    </rPh>
    <rPh sb="102" eb="103">
      <t>ニナ</t>
    </rPh>
    <rPh sb="104" eb="106">
      <t>ジンザイ</t>
    </rPh>
    <rPh sb="106" eb="108">
      <t>カクホ</t>
    </rPh>
    <rPh sb="109" eb="111">
      <t>カダイ</t>
    </rPh>
    <rPh sb="119" eb="121">
      <t>ショクイン</t>
    </rPh>
    <rPh sb="121" eb="123">
      <t>ケンシュウ</t>
    </rPh>
    <rPh sb="124" eb="126">
      <t>ジュウジツ</t>
    </rPh>
    <rPh sb="127" eb="129">
      <t>シンキ</t>
    </rPh>
    <rPh sb="129" eb="131">
      <t>ショクイン</t>
    </rPh>
    <rPh sb="132" eb="134">
      <t>カクトク</t>
    </rPh>
    <rPh sb="135" eb="136">
      <t>ツト</t>
    </rPh>
    <phoneticPr fontId="4"/>
  </si>
  <si>
    <t>①経常収支比率は、100％を超えており、かつ②累積欠損金比率も発生していないため、概ね健全な経営といえる。両比率とも類似団体、全体平均と同等水準となっているが、引続き財源確保と費用削減に努める。
③流動比率は、100％を上回っていることから、短期的な債務に対しての支払能力は有しているといえる。
④企業債残高対給水収益比率は、前年度から減少してたものの、類似団体平均を上回っていることから、引続き企業債の借入抑制を図り、企業債残高の縮減に努める。
⑤料金回収率は、100％を上回っているが、有収水量の減少に伴い収益の減少が見込まれる状況であることから、引き続き費用削減に努める。
⑥給水原価は、類似団体平均を上回っていることから、引続き投資の効率化や費用削減に努める。
⑦施設利用率は、類似団体平均を上回っているものの、低い水準で推移していることから、今後の施設更新時においては、水需要の状況を踏まえつつ、適正な施設規模での更新を行う。
⑧有収率は、前年度から1.79ポイント減少し、類似団体平均を下回っていることから、引続き計画的に可能な限り老朽管路の更新を行い、漏水件数の縮減に努め、有収率の向上を図る。</t>
    <rPh sb="14" eb="15">
      <t>コ</t>
    </rPh>
    <rPh sb="23" eb="25">
      <t>ルイセキ</t>
    </rPh>
    <rPh sb="25" eb="27">
      <t>ケッソン</t>
    </rPh>
    <rPh sb="27" eb="28">
      <t>キン</t>
    </rPh>
    <rPh sb="28" eb="30">
      <t>ヒリツ</t>
    </rPh>
    <rPh sb="31" eb="33">
      <t>ハッセイ</t>
    </rPh>
    <rPh sb="45" eb="47">
      <t>ケンゼン</t>
    </rPh>
    <rPh sb="53" eb="54">
      <t>リョウ</t>
    </rPh>
    <rPh sb="54" eb="56">
      <t>ヒリツ</t>
    </rPh>
    <rPh sb="58" eb="60">
      <t>ルイジ</t>
    </rPh>
    <rPh sb="60" eb="62">
      <t>ダンタイ</t>
    </rPh>
    <rPh sb="63" eb="65">
      <t>ゼンタイ</t>
    </rPh>
    <rPh sb="65" eb="67">
      <t>ヘイキン</t>
    </rPh>
    <rPh sb="68" eb="70">
      <t>ドウトウ</t>
    </rPh>
    <rPh sb="70" eb="72">
      <t>スイジュン</t>
    </rPh>
    <rPh sb="163" eb="166">
      <t>ゼンネンド</t>
    </rPh>
    <phoneticPr fontId="4"/>
  </si>
  <si>
    <t>①有形固定資産減価償却率及び②管路経年化率ともに、類似団体平均と同様、増加傾向にあることから、今後、老朽化が進む施設を更新するための財源確保や更新時期の平準化を図り、可能な限り計画的な施設更新に努める。
③管路更新率は前年度に比べ0.02ポイント減少し、類似団体平均を下回っていることから、引続き老朽化が進む施設を更新するための財源確保や更新時期の平準化を図り、可能な限り計画的な施設更新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</si>
</sst>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0.24</c:v>
                </c:pt>
                <c:pt idx="1">
                  <c:v>0.12</c:v>
                </c:pt>
                <c:pt idx="2">
                  <c:v>0.13</c:v>
                </c:pt>
                <c:pt idx="3">
                  <c:v>0.12</c:v>
                </c:pt>
                <c:pt idx="4">
                  <c:v>0.1</c:v>
                </c:pt>
              </c:numCache>
            </c:numRef>
          </c:val>
          <c:extLst>
            <c:ext xmlns:c16="http://schemas.microsoft.com/office/drawing/2014/chart" uri="{C3380CC4-5D6E-409C-BE32-E72D297353CC}">
              <c16:uniqueId val="{00000000-665B-415D-9966-4357210FE8D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665B-415D-9966-4357210FE8D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68.91</c:v>
                </c:pt>
                <c:pt idx="1">
                  <c:v>66.81</c:v>
                </c:pt>
                <c:pt idx="2">
                  <c:v>66.209999999999994</c:v>
                </c:pt>
                <c:pt idx="3">
                  <c:v>66.209999999999994</c:v>
                </c:pt>
                <c:pt idx="4">
                  <c:v>66.819999999999993</c:v>
                </c:pt>
              </c:numCache>
            </c:numRef>
          </c:val>
          <c:extLst>
            <c:ext xmlns:c16="http://schemas.microsoft.com/office/drawing/2014/chart" uri="{C3380CC4-5D6E-409C-BE32-E72D297353CC}">
              <c16:uniqueId val="{00000000-D7D7-49CA-AC30-4763A725AB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7D7-49CA-AC30-4763A725AB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83.13</c:v>
                </c:pt>
                <c:pt idx="1">
                  <c:v>83.91</c:v>
                </c:pt>
                <c:pt idx="2">
                  <c:v>81.760000000000005</c:v>
                </c:pt>
                <c:pt idx="3">
                  <c:v>81.25</c:v>
                </c:pt>
                <c:pt idx="4">
                  <c:v>79.459999999999994</c:v>
                </c:pt>
              </c:numCache>
            </c:numRef>
          </c:val>
          <c:extLst>
            <c:ext xmlns:c16="http://schemas.microsoft.com/office/drawing/2014/chart" uri="{C3380CC4-5D6E-409C-BE32-E72D297353CC}">
              <c16:uniqueId val="{00000000-AB38-4ACA-A66E-A562ADD42F3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B38-4ACA-A66E-A562ADD42F3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104.75</c:v>
                </c:pt>
                <c:pt idx="1">
                  <c:v>107.28</c:v>
                </c:pt>
                <c:pt idx="2">
                  <c:v>111.59</c:v>
                </c:pt>
                <c:pt idx="3">
                  <c:v>107.19</c:v>
                </c:pt>
                <c:pt idx="4">
                  <c:v>107.32</c:v>
                </c:pt>
              </c:numCache>
            </c:numRef>
          </c:val>
          <c:extLst>
            <c:ext xmlns:c16="http://schemas.microsoft.com/office/drawing/2014/chart" uri="{C3380CC4-5D6E-409C-BE32-E72D297353CC}">
              <c16:uniqueId val="{00000000-53A4-4F6C-A99B-0251963363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3A4-4F6C-A99B-0251963363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54.61</c:v>
                </c:pt>
                <c:pt idx="1">
                  <c:v>56.38</c:v>
                </c:pt>
                <c:pt idx="2">
                  <c:v>57.23</c:v>
                </c:pt>
                <c:pt idx="3">
                  <c:v>58.66</c:v>
                </c:pt>
                <c:pt idx="4">
                  <c:v>60.5</c:v>
                </c:pt>
              </c:numCache>
            </c:numRef>
          </c:val>
          <c:extLst>
            <c:ext xmlns:c16="http://schemas.microsoft.com/office/drawing/2014/chart" uri="{C3380CC4-5D6E-409C-BE32-E72D297353CC}">
              <c16:uniqueId val="{00000000-1FFD-45DB-B1DB-1EA09880021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1FFD-45DB-B1DB-1EA09880021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12.39</c:v>
                </c:pt>
                <c:pt idx="1">
                  <c:v>13.41</c:v>
                </c:pt>
                <c:pt idx="2">
                  <c:v>15.27</c:v>
                </c:pt>
                <c:pt idx="3">
                  <c:v>16.45</c:v>
                </c:pt>
                <c:pt idx="4">
                  <c:v>16.989999999999998</c:v>
                </c:pt>
              </c:numCache>
            </c:numRef>
          </c:val>
          <c:extLst>
            <c:ext xmlns:c16="http://schemas.microsoft.com/office/drawing/2014/chart" uri="{C3380CC4-5D6E-409C-BE32-E72D297353CC}">
              <c16:uniqueId val="{00000000-5AD2-4813-9DCB-D4B4E50E90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5AD2-4813-9DCB-D4B4E50E90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EA-484C-9668-536C2F64E8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2EA-484C-9668-536C2F64E8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348.79</c:v>
                </c:pt>
                <c:pt idx="1">
                  <c:v>345.76</c:v>
                </c:pt>
                <c:pt idx="2">
                  <c:v>357.56</c:v>
                </c:pt>
                <c:pt idx="3">
                  <c:v>333.88</c:v>
                </c:pt>
                <c:pt idx="4">
                  <c:v>358.65</c:v>
                </c:pt>
              </c:numCache>
            </c:numRef>
          </c:val>
          <c:extLst>
            <c:ext xmlns:c16="http://schemas.microsoft.com/office/drawing/2014/chart" uri="{C3380CC4-5D6E-409C-BE32-E72D297353CC}">
              <c16:uniqueId val="{00000000-EA08-4300-ACA9-FFCB9606D4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A08-4300-ACA9-FFCB9606D4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516.44000000000005</c:v>
                </c:pt>
                <c:pt idx="1">
                  <c:v>490.96</c:v>
                </c:pt>
                <c:pt idx="2">
                  <c:v>542.98</c:v>
                </c:pt>
                <c:pt idx="3">
                  <c:v>449.54</c:v>
                </c:pt>
                <c:pt idx="4">
                  <c:v>406.58</c:v>
                </c:pt>
              </c:numCache>
            </c:numRef>
          </c:val>
          <c:extLst>
            <c:ext xmlns:c16="http://schemas.microsoft.com/office/drawing/2014/chart" uri="{C3380CC4-5D6E-409C-BE32-E72D297353CC}">
              <c16:uniqueId val="{00000000-416A-466E-B586-74E0560D9B9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16A-466E-B586-74E0560D9B9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101.07</c:v>
                </c:pt>
                <c:pt idx="1">
                  <c:v>103.29</c:v>
                </c:pt>
                <c:pt idx="2">
                  <c:v>92.16</c:v>
                </c:pt>
                <c:pt idx="3">
                  <c:v>103.57</c:v>
                </c:pt>
                <c:pt idx="4">
                  <c:v>103.84</c:v>
                </c:pt>
              </c:numCache>
            </c:numRef>
          </c:val>
          <c:extLst>
            <c:ext xmlns:c16="http://schemas.microsoft.com/office/drawing/2014/chart" uri="{C3380CC4-5D6E-409C-BE32-E72D297353CC}">
              <c16:uniqueId val="{00000000-6441-431E-AD50-2CB3B35D23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441-431E-AD50-2CB3B35D23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203.35</c:v>
                </c:pt>
                <c:pt idx="1">
                  <c:v>199.93</c:v>
                </c:pt>
                <c:pt idx="2">
                  <c:v>204.82</c:v>
                </c:pt>
                <c:pt idx="3">
                  <c:v>201.4</c:v>
                </c:pt>
                <c:pt idx="4">
                  <c:v>201.96</c:v>
                </c:pt>
              </c:numCache>
            </c:numRef>
          </c:val>
          <c:extLst>
            <c:ext xmlns:c16="http://schemas.microsoft.com/office/drawing/2014/chart" uri="{C3380CC4-5D6E-409C-BE32-E72D297353CC}">
              <c16:uniqueId val="{00000000-6F97-4027-B517-99DF80A2DA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6F97-4027-B517-99DF80A2DA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常陸太田市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8">
        <f>データ!$R$6</f>
        <v>46390</v>
      </c>
      <c r="AM8" s="68"/>
      <c r="AN8" s="68"/>
      <c r="AO8" s="68"/>
      <c r="AP8" s="68"/>
      <c r="AQ8" s="68"/>
      <c r="AR8" s="68"/>
      <c r="AS8" s="68"/>
      <c r="AT8" s="36">
        <f>データ!$S$6</f>
        <v>371.99</v>
      </c>
      <c r="AU8" s="37"/>
      <c r="AV8" s="37"/>
      <c r="AW8" s="37"/>
      <c r="AX8" s="37"/>
      <c r="AY8" s="37"/>
      <c r="AZ8" s="37"/>
      <c r="BA8" s="37"/>
      <c r="BB8" s="57">
        <f>データ!$T$6</f>
        <v>124.71</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67.72</v>
      </c>
      <c r="J10" s="37"/>
      <c r="K10" s="37"/>
      <c r="L10" s="37"/>
      <c r="M10" s="37"/>
      <c r="N10" s="37"/>
      <c r="O10" s="67"/>
      <c r="P10" s="57">
        <f>データ!$P$6</f>
        <v>85.47</v>
      </c>
      <c r="Q10" s="57"/>
      <c r="R10" s="57"/>
      <c r="S10" s="57"/>
      <c r="T10" s="57"/>
      <c r="U10" s="57"/>
      <c r="V10" s="57"/>
      <c r="W10" s="68">
        <f>データ!$Q$6</f>
        <v>3768</v>
      </c>
      <c r="X10" s="68"/>
      <c r="Y10" s="68"/>
      <c r="Z10" s="68"/>
      <c r="AA10" s="68"/>
      <c r="AB10" s="68"/>
      <c r="AC10" s="68"/>
      <c r="AD10" s="2"/>
      <c r="AE10" s="2"/>
      <c r="AF10" s="2"/>
      <c r="AG10" s="2"/>
      <c r="AH10" s="2"/>
      <c r="AI10" s="2"/>
      <c r="AJ10" s="2"/>
      <c r="AK10" s="2"/>
      <c r="AL10" s="68">
        <f>データ!$U$6</f>
        <v>39350</v>
      </c>
      <c r="AM10" s="68"/>
      <c r="AN10" s="68"/>
      <c r="AO10" s="68"/>
      <c r="AP10" s="68"/>
      <c r="AQ10" s="68"/>
      <c r="AR10" s="68"/>
      <c r="AS10" s="68"/>
      <c r="AT10" s="36">
        <f>データ!$V$6</f>
        <v>171.48</v>
      </c>
      <c r="AU10" s="37"/>
      <c r="AV10" s="37"/>
      <c r="AW10" s="37"/>
      <c r="AX10" s="37"/>
      <c r="AY10" s="37"/>
      <c r="AZ10" s="37"/>
      <c r="BA10" s="37"/>
      <c r="BB10" s="57">
        <f>データ!$W$6</f>
        <v>229.47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1st8OSUGOVy7SqL9nC2sVLz5z09rraFSfwNOb65hOTeoyAH9x45MfPXDjgE9erw7jDqRt9ifVFpBVSCohqHxA==" saltValue="NVQiw8Sn8YiTzRyl4JLR9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82121</v>
      </c>
      <c r="D6" s="20">
        <f t="shared" si="3"/>
        <v>46</v>
      </c>
      <c r="E6" s="20">
        <f t="shared" si="3"/>
        <v>1</v>
      </c>
      <c r="F6" s="20">
        <f t="shared" si="3"/>
        <v>0</v>
      </c>
      <c r="G6" s="20">
        <f t="shared" si="3"/>
        <v>1</v>
      </c>
      <c r="H6" s="20" t="str">
        <f t="shared" si="3"/>
        <v>茨城県　常陸太田市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67.72</v>
      </c>
      <c r="P6" s="21">
        <f t="shared" si="3"/>
        <v>85.47</v>
      </c>
      <c r="Q6" s="21">
        <f t="shared" si="3"/>
        <v>3768</v>
      </c>
      <c r="R6" s="21">
        <f t="shared" si="3"/>
        <v>46390</v>
      </c>
      <c r="S6" s="21">
        <f t="shared" si="3"/>
        <v>371.99</v>
      </c>
      <c r="T6" s="21">
        <f t="shared" si="3"/>
        <v>124.71</v>
      </c>
      <c r="U6" s="21">
        <f t="shared" si="3"/>
        <v>39350</v>
      </c>
      <c r="V6" s="21">
        <f t="shared" si="3"/>
        <v>171.48</v>
      </c>
      <c r="W6" s="21">
        <f t="shared" si="3"/>
        <v>229.47</v>
      </c>
      <c r="X6" s="22">
        <f>IF(X7="",NA(),X7)</f>
        <v>104.75</v>
      </c>
      <c r="Y6" s="22">
        <f t="shared" ref="Y6:AG6" si="4">IF(Y7="",NA(),Y7)</f>
        <v>107.28</v>
      </c>
      <c r="Z6" s="22">
        <f t="shared" si="4"/>
        <v>111.59</v>
      </c>
      <c r="AA6" s="22">
        <f t="shared" si="4"/>
        <v>107.19</v>
      </c>
      <c r="AB6" s="22">
        <f t="shared" si="4"/>
        <v>107.32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348.79</v>
      </c>
      <c r="AU6" s="22">
        <f t="shared" ref="AU6:BC6" si="6">IF(AU7="",NA(),AU7)</f>
        <v>345.76</v>
      </c>
      <c r="AV6" s="22">
        <f t="shared" si="6"/>
        <v>357.56</v>
      </c>
      <c r="AW6" s="22">
        <f t="shared" si="6"/>
        <v>333.88</v>
      </c>
      <c r="AX6" s="22">
        <f t="shared" si="6"/>
        <v>358.65</v>
      </c>
      <c r="AY6" s="22">
        <f t="shared" si="6"/>
        <v>327.77</v>
      </c>
      <c r="AZ6" s="22">
        <f t="shared" si="6"/>
        <v>338.02</v>
      </c>
      <c r="BA6" s="22">
        <f t="shared" si="6"/>
        <v>345.94</v>
      </c>
      <c r="BB6" s="22">
        <f t="shared" si="6"/>
        <v>329.7</v>
      </c>
      <c r="BC6" s="22">
        <f t="shared" si="6"/>
        <v>319.99</v>
      </c>
      <c r="BD6" s="21" t="str">
        <f>IF(BD7="","",IF(BD7="-","【-】","【"&amp;SUBSTITUTE(TEXT(BD7,"#,##0.00"),"-","△")&amp;"】"))</f>
        <v>【239.69】</v>
      </c>
      <c r="BE6" s="22">
        <f>IF(BE7="",NA(),BE7)</f>
        <v>516.44000000000005</v>
      </c>
      <c r="BF6" s="22">
        <f t="shared" ref="BF6:BN6" si="7">IF(BF7="",NA(),BF7)</f>
        <v>490.96</v>
      </c>
      <c r="BG6" s="22">
        <f t="shared" si="7"/>
        <v>542.98</v>
      </c>
      <c r="BH6" s="22">
        <f t="shared" si="7"/>
        <v>449.54</v>
      </c>
      <c r="BI6" s="22">
        <f t="shared" si="7"/>
        <v>406.58</v>
      </c>
      <c r="BJ6" s="22">
        <f t="shared" si="7"/>
        <v>397.1</v>
      </c>
      <c r="BK6" s="22">
        <f t="shared" si="7"/>
        <v>379.91</v>
      </c>
      <c r="BL6" s="22">
        <f t="shared" si="7"/>
        <v>386.61</v>
      </c>
      <c r="BM6" s="22">
        <f t="shared" si="7"/>
        <v>381.56</v>
      </c>
      <c r="BN6" s="22">
        <f t="shared" si="7"/>
        <v>365.55</v>
      </c>
      <c r="BO6" s="21" t="str">
        <f>IF(BO7="","",IF(BO7="-","【-】","【"&amp;SUBSTITUTE(TEXT(BO7,"#,##0.00"),"-","△")&amp;"】"))</f>
        <v>【264.86】</v>
      </c>
      <c r="BP6" s="22">
        <f>IF(BP7="",NA(),BP7)</f>
        <v>101.07</v>
      </c>
      <c r="BQ6" s="22">
        <f t="shared" ref="BQ6:BY6" si="8">IF(BQ7="",NA(),BQ7)</f>
        <v>103.29</v>
      </c>
      <c r="BR6" s="22">
        <f t="shared" si="8"/>
        <v>92.16</v>
      </c>
      <c r="BS6" s="22">
        <f t="shared" si="8"/>
        <v>103.57</v>
      </c>
      <c r="BT6" s="22">
        <f t="shared" si="8"/>
        <v>103.84</v>
      </c>
      <c r="BU6" s="22">
        <f t="shared" si="8"/>
        <v>95.79</v>
      </c>
      <c r="BV6" s="22">
        <f t="shared" si="8"/>
        <v>98.3</v>
      </c>
      <c r="BW6" s="22">
        <f t="shared" si="8"/>
        <v>93.82</v>
      </c>
      <c r="BX6" s="22">
        <f t="shared" si="8"/>
        <v>95.04</v>
      </c>
      <c r="BY6" s="22">
        <f t="shared" si="8"/>
        <v>95.42</v>
      </c>
      <c r="BZ6" s="21" t="str">
        <f>IF(BZ7="","",IF(BZ7="-","【-】","【"&amp;SUBSTITUTE(TEXT(BZ7,"#,##0.00"),"-","△")&amp;"】"))</f>
        <v>【97.59】</v>
      </c>
      <c r="CA6" s="22">
        <f>IF(CA7="",NA(),CA7)</f>
        <v>203.35</v>
      </c>
      <c r="CB6" s="22">
        <f t="shared" ref="CB6:CJ6" si="9">IF(CB7="",NA(),CB7)</f>
        <v>199.93</v>
      </c>
      <c r="CC6" s="22">
        <f t="shared" si="9"/>
        <v>204.82</v>
      </c>
      <c r="CD6" s="22">
        <f t="shared" si="9"/>
        <v>201.4</v>
      </c>
      <c r="CE6" s="22">
        <f t="shared" si="9"/>
        <v>201.96</v>
      </c>
      <c r="CF6" s="22">
        <f t="shared" si="9"/>
        <v>171.13</v>
      </c>
      <c r="CG6" s="22">
        <f t="shared" si="9"/>
        <v>173.7</v>
      </c>
      <c r="CH6" s="22">
        <f t="shared" si="9"/>
        <v>178.94</v>
      </c>
      <c r="CI6" s="22">
        <f t="shared" si="9"/>
        <v>180.19</v>
      </c>
      <c r="CJ6" s="22">
        <f t="shared" si="9"/>
        <v>184.25</v>
      </c>
      <c r="CK6" s="21" t="str">
        <f>IF(CK7="","",IF(CK7="-","【-】","【"&amp;SUBSTITUTE(TEXT(CK7,"#,##0.00"),"-","△")&amp;"】"))</f>
        <v>【181.66】</v>
      </c>
      <c r="CL6" s="22">
        <f>IF(CL7="",NA(),CL7)</f>
        <v>68.91</v>
      </c>
      <c r="CM6" s="22">
        <f t="shared" ref="CM6:CU6" si="10">IF(CM7="",NA(),CM7)</f>
        <v>66.81</v>
      </c>
      <c r="CN6" s="22">
        <f t="shared" si="10"/>
        <v>66.209999999999994</v>
      </c>
      <c r="CO6" s="22">
        <f t="shared" si="10"/>
        <v>66.209999999999994</v>
      </c>
      <c r="CP6" s="22">
        <f t="shared" si="10"/>
        <v>66.819999999999993</v>
      </c>
      <c r="CQ6" s="22">
        <f t="shared" si="10"/>
        <v>60.12</v>
      </c>
      <c r="CR6" s="22">
        <f t="shared" si="10"/>
        <v>60.34</v>
      </c>
      <c r="CS6" s="22">
        <f t="shared" si="10"/>
        <v>59.54</v>
      </c>
      <c r="CT6" s="22">
        <f t="shared" si="10"/>
        <v>59.26</v>
      </c>
      <c r="CU6" s="22">
        <f t="shared" si="10"/>
        <v>60.44</v>
      </c>
      <c r="CV6" s="21" t="str">
        <f>IF(CV7="","",IF(CV7="-","【-】","【"&amp;SUBSTITUTE(TEXT(CV7,"#,##0.00"),"-","△")&amp;"】"))</f>
        <v>【60.21】</v>
      </c>
      <c r="CW6" s="22">
        <f>IF(CW7="",NA(),CW7)</f>
        <v>83.13</v>
      </c>
      <c r="CX6" s="22">
        <f t="shared" ref="CX6:DF6" si="11">IF(CX7="",NA(),CX7)</f>
        <v>83.91</v>
      </c>
      <c r="CY6" s="22">
        <f t="shared" si="11"/>
        <v>81.760000000000005</v>
      </c>
      <c r="CZ6" s="22">
        <f t="shared" si="11"/>
        <v>81.25</v>
      </c>
      <c r="DA6" s="22">
        <f t="shared" si="11"/>
        <v>79.459999999999994</v>
      </c>
      <c r="DB6" s="22">
        <f t="shared" si="11"/>
        <v>84.24</v>
      </c>
      <c r="DC6" s="22">
        <f t="shared" si="11"/>
        <v>84.19</v>
      </c>
      <c r="DD6" s="22">
        <f t="shared" si="11"/>
        <v>83.93</v>
      </c>
      <c r="DE6" s="22">
        <f t="shared" si="11"/>
        <v>83.84</v>
      </c>
      <c r="DF6" s="22">
        <f t="shared" si="11"/>
        <v>83.39</v>
      </c>
      <c r="DG6" s="21" t="str">
        <f>IF(DG7="","",IF(DG7="-","【-】","【"&amp;SUBSTITUTE(TEXT(DG7,"#,##0.00"),"-","△")&amp;"】"))</f>
        <v>【89.21】</v>
      </c>
      <c r="DH6" s="22">
        <f>IF(DH7="",NA(),DH7)</f>
        <v>54.61</v>
      </c>
      <c r="DI6" s="22">
        <f t="shared" ref="DI6:DQ6" si="12">IF(DI7="",NA(),DI7)</f>
        <v>56.38</v>
      </c>
      <c r="DJ6" s="22">
        <f t="shared" si="12"/>
        <v>57.23</v>
      </c>
      <c r="DK6" s="22">
        <f t="shared" si="12"/>
        <v>58.66</v>
      </c>
      <c r="DL6" s="22">
        <f t="shared" si="12"/>
        <v>60.5</v>
      </c>
      <c r="DM6" s="22">
        <f t="shared" si="12"/>
        <v>48.83</v>
      </c>
      <c r="DN6" s="22">
        <f t="shared" si="12"/>
        <v>49.96</v>
      </c>
      <c r="DO6" s="22">
        <f t="shared" si="12"/>
        <v>50.82</v>
      </c>
      <c r="DP6" s="22">
        <f t="shared" si="12"/>
        <v>51.82</v>
      </c>
      <c r="DQ6" s="22">
        <f t="shared" si="12"/>
        <v>52.53</v>
      </c>
      <c r="DR6" s="21" t="str">
        <f>IF(DR7="","",IF(DR7="-","【-】","【"&amp;SUBSTITUTE(TEXT(DR7,"#,##0.00"),"-","△")&amp;"】"))</f>
        <v>【52.41】</v>
      </c>
      <c r="DS6" s="22">
        <f>IF(DS7="",NA(),DS7)</f>
        <v>12.39</v>
      </c>
      <c r="DT6" s="22">
        <f t="shared" ref="DT6:EB6" si="13">IF(DT7="",NA(),DT7)</f>
        <v>13.41</v>
      </c>
      <c r="DU6" s="22">
        <f t="shared" si="13"/>
        <v>15.27</v>
      </c>
      <c r="DV6" s="22">
        <f t="shared" si="13"/>
        <v>16.45</v>
      </c>
      <c r="DW6" s="22">
        <f t="shared" si="13"/>
        <v>16.989999999999998</v>
      </c>
      <c r="DX6" s="22">
        <f t="shared" si="13"/>
        <v>18.18</v>
      </c>
      <c r="DY6" s="22">
        <f t="shared" si="13"/>
        <v>19.32</v>
      </c>
      <c r="DZ6" s="22">
        <f t="shared" si="13"/>
        <v>21.16</v>
      </c>
      <c r="EA6" s="22">
        <f t="shared" si="13"/>
        <v>22.72</v>
      </c>
      <c r="EB6" s="22">
        <f t="shared" si="13"/>
        <v>24.16</v>
      </c>
      <c r="EC6" s="21" t="str">
        <f>IF(EC7="","",IF(EC7="-","【-】","【"&amp;SUBSTITUTE(TEXT(EC7,"#,##0.00"),"-","△")&amp;"】"))</f>
        <v>【26.78】</v>
      </c>
      <c r="ED6" s="22">
        <f>IF(ED7="",NA(),ED7)</f>
        <v>0.24</v>
      </c>
      <c r="EE6" s="22">
        <f t="shared" ref="EE6:EM6" si="14">IF(EE7="",NA(),EE7)</f>
        <v>0.12</v>
      </c>
      <c r="EF6" s="22">
        <f t="shared" si="14"/>
        <v>0.13</v>
      </c>
      <c r="EG6" s="22">
        <f t="shared" si="14"/>
        <v>0.12</v>
      </c>
      <c r="EH6" s="22">
        <f t="shared" si="14"/>
        <v>0.1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82121</v>
      </c>
      <c r="D7" s="24">
        <v>46</v>
      </c>
      <c r="E7" s="24">
        <v>1</v>
      </c>
      <c r="F7" s="24">
        <v>0</v>
      </c>
      <c r="G7" s="24">
        <v>1</v>
      </c>
      <c r="H7" s="24" t="s">
        <v>93</v>
      </c>
      <c r="I7" s="24" t="s">
        <v>94</v>
      </c>
      <c r="J7" s="24" t="s">
        <v>95</v>
      </c>
      <c r="K7" s="24" t="s">
        <v>96</v>
      </c>
      <c r="L7" s="24" t="s">
        <v>97</v>
      </c>
      <c r="M7" s="24" t="s">
        <v>98</v>
      </c>
      <c r="N7" s="25" t="s">
        <v>99</v>
      </c>
      <c r="O7" s="25">
        <v>67.72</v>
      </c>
      <c r="P7" s="25">
        <v>85.47</v>
      </c>
      <c r="Q7" s="25">
        <v>3768</v>
      </c>
      <c r="R7" s="25">
        <v>46390</v>
      </c>
      <c r="S7" s="25">
        <v>371.99</v>
      </c>
      <c r="T7" s="25">
        <v>124.71</v>
      </c>
      <c r="U7" s="25">
        <v>39350</v>
      </c>
      <c r="V7" s="25">
        <v>171.48</v>
      </c>
      <c r="W7" s="25">
        <v>229.47</v>
      </c>
      <c r="X7" s="25">
        <v>104.75</v>
      </c>
      <c r="Y7" s="25">
        <v>107.28</v>
      </c>
      <c r="Z7" s="25">
        <v>111.59</v>
      </c>
      <c r="AA7" s="25">
        <v>107.19</v>
      </c>
      <c r="AB7" s="25">
        <v>107.32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348.79</v>
      </c>
      <c r="AU7" s="25">
        <v>345.76</v>
      </c>
      <c r="AV7" s="25">
        <v>357.56</v>
      </c>
      <c r="AW7" s="25">
        <v>333.88</v>
      </c>
      <c r="AX7" s="25">
        <v>358.65</v>
      </c>
      <c r="AY7" s="25">
        <v>327.77</v>
      </c>
      <c r="AZ7" s="25">
        <v>338.02</v>
      </c>
      <c r="BA7" s="25">
        <v>345.94</v>
      </c>
      <c r="BB7" s="25">
        <v>329.7</v>
      </c>
      <c r="BC7" s="25">
        <v>319.99</v>
      </c>
      <c r="BD7" s="25">
        <v>239.69</v>
      </c>
      <c r="BE7" s="25">
        <v>516.44000000000005</v>
      </c>
      <c r="BF7" s="25">
        <v>490.96</v>
      </c>
      <c r="BG7" s="25">
        <v>542.98</v>
      </c>
      <c r="BH7" s="25">
        <v>449.54</v>
      </c>
      <c r="BI7" s="25">
        <v>406.58</v>
      </c>
      <c r="BJ7" s="25">
        <v>397.1</v>
      </c>
      <c r="BK7" s="25">
        <v>379.91</v>
      </c>
      <c r="BL7" s="25">
        <v>386.61</v>
      </c>
      <c r="BM7" s="25">
        <v>381.56</v>
      </c>
      <c r="BN7" s="25">
        <v>365.55</v>
      </c>
      <c r="BO7" s="25">
        <v>264.86</v>
      </c>
      <c r="BP7" s="25">
        <v>101.07</v>
      </c>
      <c r="BQ7" s="25">
        <v>103.29</v>
      </c>
      <c r="BR7" s="25">
        <v>92.16</v>
      </c>
      <c r="BS7" s="25">
        <v>103.57</v>
      </c>
      <c r="BT7" s="25">
        <v>103.84</v>
      </c>
      <c r="BU7" s="25">
        <v>95.79</v>
      </c>
      <c r="BV7" s="25">
        <v>98.3</v>
      </c>
      <c r="BW7" s="25">
        <v>93.82</v>
      </c>
      <c r="BX7" s="25">
        <v>95.04</v>
      </c>
      <c r="BY7" s="25">
        <v>95.42</v>
      </c>
      <c r="BZ7" s="25">
        <v>97.59</v>
      </c>
      <c r="CA7" s="25">
        <v>203.35</v>
      </c>
      <c r="CB7" s="25">
        <v>199.93</v>
      </c>
      <c r="CC7" s="25">
        <v>204.82</v>
      </c>
      <c r="CD7" s="25">
        <v>201.4</v>
      </c>
      <c r="CE7" s="25">
        <v>201.96</v>
      </c>
      <c r="CF7" s="25">
        <v>171.13</v>
      </c>
      <c r="CG7" s="25">
        <v>173.7</v>
      </c>
      <c r="CH7" s="25">
        <v>178.94</v>
      </c>
      <c r="CI7" s="25">
        <v>180.19</v>
      </c>
      <c r="CJ7" s="25">
        <v>184.25</v>
      </c>
      <c r="CK7" s="25">
        <v>181.66</v>
      </c>
      <c r="CL7" s="25">
        <v>68.91</v>
      </c>
      <c r="CM7" s="25">
        <v>66.81</v>
      </c>
      <c r="CN7" s="25">
        <v>66.209999999999994</v>
      </c>
      <c r="CO7" s="25">
        <v>66.209999999999994</v>
      </c>
      <c r="CP7" s="25">
        <v>66.819999999999993</v>
      </c>
      <c r="CQ7" s="25">
        <v>60.12</v>
      </c>
      <c r="CR7" s="25">
        <v>60.34</v>
      </c>
      <c r="CS7" s="25">
        <v>59.54</v>
      </c>
      <c r="CT7" s="25">
        <v>59.26</v>
      </c>
      <c r="CU7" s="25">
        <v>60.44</v>
      </c>
      <c r="CV7" s="25">
        <v>60.21</v>
      </c>
      <c r="CW7" s="25">
        <v>83.13</v>
      </c>
      <c r="CX7" s="25">
        <v>83.91</v>
      </c>
      <c r="CY7" s="25">
        <v>81.760000000000005</v>
      </c>
      <c r="CZ7" s="25">
        <v>81.25</v>
      </c>
      <c r="DA7" s="25">
        <v>79.459999999999994</v>
      </c>
      <c r="DB7" s="25">
        <v>84.24</v>
      </c>
      <c r="DC7" s="25">
        <v>84.19</v>
      </c>
      <c r="DD7" s="25">
        <v>83.93</v>
      </c>
      <c r="DE7" s="25">
        <v>83.84</v>
      </c>
      <c r="DF7" s="25">
        <v>83.39</v>
      </c>
      <c r="DG7" s="25">
        <v>89.21</v>
      </c>
      <c r="DH7" s="25">
        <v>54.61</v>
      </c>
      <c r="DI7" s="25">
        <v>56.38</v>
      </c>
      <c r="DJ7" s="25">
        <v>57.23</v>
      </c>
      <c r="DK7" s="25">
        <v>58.66</v>
      </c>
      <c r="DL7" s="25">
        <v>60.5</v>
      </c>
      <c r="DM7" s="25">
        <v>48.83</v>
      </c>
      <c r="DN7" s="25">
        <v>49.96</v>
      </c>
      <c r="DO7" s="25">
        <v>50.82</v>
      </c>
      <c r="DP7" s="25">
        <v>51.82</v>
      </c>
      <c r="DQ7" s="25">
        <v>52.53</v>
      </c>
      <c r="DR7" s="25">
        <v>52.41</v>
      </c>
      <c r="DS7" s="25">
        <v>12.39</v>
      </c>
      <c r="DT7" s="25">
        <v>13.41</v>
      </c>
      <c r="DU7" s="25">
        <v>15.27</v>
      </c>
      <c r="DV7" s="25">
        <v>16.45</v>
      </c>
      <c r="DW7" s="25">
        <v>16.989999999999998</v>
      </c>
      <c r="DX7" s="25">
        <v>18.18</v>
      </c>
      <c r="DY7" s="25">
        <v>19.32</v>
      </c>
      <c r="DZ7" s="25">
        <v>21.16</v>
      </c>
      <c r="EA7" s="25">
        <v>22.72</v>
      </c>
      <c r="EB7" s="25">
        <v>24.16</v>
      </c>
      <c r="EC7" s="25">
        <v>26.78</v>
      </c>
      <c r="ED7" s="25">
        <v>0.24</v>
      </c>
      <c r="EE7" s="25">
        <v>0.12</v>
      </c>
      <c r="EF7" s="25">
        <v>0.13</v>
      </c>
      <c r="EG7" s="25">
        <v>0.12</v>
      </c>
      <c r="EH7" s="25">
        <v>0.1</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2025-12-12T09:12:53Z</dcterms:created>
  <dcterms:modified xsi:type="dcterms:W3CDTF">2026-02-26T06:47:33Z</dcterms:modified>
  <cp:category/>
</cp:coreProperties>
</file>