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398170D0-F5B0-4A34-8FA9-49229BAA8720}" xr6:coauthVersionLast="47" xr6:coauthVersionMax="47" xr10:uidLastSave="{00000000-0000-0000-0000-000000000000}"/>
  <workbookProtection workbookAlgorithmName="SHA-512" workbookHashValue="prKWJi1vhOdybhympOSyZZkeIhdZCNDjMdWFYEKT9WRGnACvjutbeHQ5GPdAOhcECTIoKIEve4SW1qiDJ45+8A==" workbookSaltValue="U9mCRU7Kqs/MhwW7MrVG4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<sst xmlns="http://schemas.openxmlformats.org/spreadsheetml/2006/main" count="228" uniqueCount="114">
  <si>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</si>
  <si>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</si>
  <si>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</si>
  <si>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</si>
  <si>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</si>
  <si>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</si>
  <si>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</si>
  <si>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</si>
  <si>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</si>
  <si>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</si>
  <si>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</si>
  <si>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</si>
  <si>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</si>
  <si>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</si>
  <si>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</si>
  <si>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</si>
  <si>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</si>
  <si>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</si>
  <si>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</si>
  <si>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</si>
  <si>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</si>
  <si>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</si>
  <si>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</si>
  <si>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</si>
  <si>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</si>
  <si>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</si>
  <si>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</si>
  <si>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</si>
  <si>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</si>
  <si>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</si>
  <si>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</si>
  <si>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</si>
  <si>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</si>
  <si>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</si>
  <si>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</si>
  <si>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</si>
  <si>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</si>
  <si>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</si>
  <si>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</si>
  <si>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</si>
  <si>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</si>
  <si>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</si>
  <si>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</si>
  <si>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</si>
  <si>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</si>
  <si>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</si>
  <si>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</si>
  <si>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</si>
  <si>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</si>
  <si>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</si>
  <si>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</si>
  <si>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</si>
  <si>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</si>
  <si>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</si>
  <si>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</si>
  <si>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</si>
  <si>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</si>
  <si>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</si>
  <si>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</si>
  <si>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</si>
  <si>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</si>
  <si>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</si>
  <si>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</si>
  <si>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</si>
  <si>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</si>
  <si>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</si>
  <si>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</si>
  <si>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</si>
  <si>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</si>
  <si>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</si>
  <si>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</si>
  <si>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</si>
  <si>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</si>
  <si>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</si>
  <si>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</si>
  <si>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</si>
  <si>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</si>
  <si>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</si>
  <si>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</si>
  <si>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</si>
  <si>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</si>
  <si>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</si>
  <si>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</si>
  <si>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</si>
  <si>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</si>
  <si>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</si>
  <si>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</si>
  <si>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</si>
  <si>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</si>
  <si>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</si>
  <si>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</si>
  <si>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</si>
  <si>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</si>
  <si>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高萩市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</si>
  <si>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</si>
  <si>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</si>
  <si>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</si>
  <si>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</si>
  <si>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</si>
  <si>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</si>
  <si>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</si>
  <si>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</si>
  <si>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</si>
  <si>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</si>
  <si>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</si>
  <si>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</si>
  <si>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</si>
  <si>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</si>
  <si>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</si>
  <si>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</si>
  <si>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</si>
  <si>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①有形固定資産減価償却率は、類似団体平均値と比較し高い値にあり、法定耐用年数に近い資産が多い。管路更新率が低い状況にあるため、「高萩市水道ビジョン」に基づき、計画的に更新を図っていく。
②管路経年化率は、類似団体平均値と比較し高く、法定耐用年数を超えた管路を多く保有している状況にある。管路更新について財源確保に努め、「高萩市水道ビジョン」に基づき、計画的に進める。
③管路更新率は、R03、R04は数値の算出根拠を変えたため低い値となったが、更新延長は同程度更新している。管路経年化率等は高い値であるため、今後も財源確保に努め、災害にも対応できるよう耐震性なども考慮し、「高萩市水道ビジョン」に基づき、計画的に進めていく必要がある。</t>
    <phoneticPr fontId="4"/>
  </si>
  <si>
    <t>①経常収支比率は、H25の料金改定以降、類似団体平均値と比較し高い値を保ってきたが、近年減少傾向にあるため、収納率向上に努め健全経営を図る。
②累積欠損金比率は、現時点において発生していない。人口減少に伴う給水収益の減少を踏まえ、引き続き経費削減を図る必要がある。
③流動比率は、類似団体平均値と比較し、高い状況にあるが、今後の施設維持管理等を考慮し、運営計画を立てる必要がある。
④企業債残高対給水収益比率は、類似団体平均値と比較し低い状況にある。将来負担が大きくならないよう給水収益の状況をみながら、施設及び老朽管路の更新等を計画的に進める必要がある。
⑤料金回収率は、類似団体平均値と比較し、高い値ではあるが、今後の人口減少等で給水収益を維持するのは困難。更なる経費削減及び料金改定など将来に向けての検討が必要となる。
⑥給水原価は、類似団体平均値より低い値であり、自然流下による配水及び有収率が高いことによるが、類似団体同様近年は値が上昇している傾向のため、経費削減に努める。
⑦施設利用率は、類似団体平均値と比較し高い値だが、今後の人口減少等を考慮し、浄水場を含めた施設の適正規模、統廃合等を検討する必要がある。
⑧有収率は、類似団体平均値と比較し高い値を維持している。今後も老朽管の布設替及び迅速な漏水対応に努め、適正な維持管理を行う。</t>
    <rPh sb="42" eb="44">
      <t>キンネン</t>
    </rPh>
    <rPh sb="44" eb="46">
      <t>ゲンショウ</t>
    </rPh>
    <rPh sb="381" eb="382">
      <t>アタイ</t>
    </rPh>
    <rPh sb="427" eb="429">
      <t>ケイコウ</t>
    </rPh>
    <phoneticPr fontId="4"/>
  </si>
  <si>
    <t>全体としては、類似団体平均値と比較し、良好な状況に思われるが、人口減少、電力料の値上げをはじめとする近年の物価高騰や人件費の増加により収益的収支の悪化が見込まれるほか、今後の老朽管路や浄水場更新を考えれば、多額の建設改良事業費が必要となってくるため、水道料金について適正であるかを検討し、資金の確保のため更なる経費削減に努めながら「高萩市水道ビジョン」を基に計画的に事業を進め、健全な経営を図っていく必要がある。また、公営企業に携わる技術職員の高齢化に伴い、技術継承を考慮した人材確保が喫緊の課題であるため、早急な若手職員の育成により、人材確保及び技術継承を進めていく。</t>
    <rPh sb="50" eb="52">
      <t>キンネン</t>
    </rPh>
    <rPh sb="53" eb="57">
      <t>ブッカコウトウ</t>
    </rPh>
    <rPh sb="58" eb="61">
      <t>ジンケンヒ</t>
    </rPh>
    <rPh sb="62" eb="64">
      <t>ゾウカ</t>
    </rPh>
    <rPh sb="67" eb="70">
      <t>シュウエキテキ</t>
    </rPh>
    <rPh sb="70" eb="72">
      <t>シュウシ</t>
    </rPh>
    <rPh sb="73" eb="75">
      <t>アッカ</t>
    </rPh>
    <rPh sb="76" eb="78">
      <t>ミコ</t>
    </rPh>
    <rPh sb="84" eb="86">
      <t>コンゴ</t>
    </rPh>
    <rPh sb="92" eb="95">
      <t>ジョウスイジョウ</t>
    </rPh>
    <rPh sb="95" eb="97">
      <t>コウシン</t>
    </rPh>
    <rPh sb="98" eb="99">
      <t>カンガ</t>
    </rPh>
    <rPh sb="209" eb="213">
      <t>コウエイキギョウ</t>
    </rPh>
    <rPh sb="214" eb="215">
      <t>タズサ</t>
    </rPh>
    <rPh sb="217" eb="221">
      <t>ギジュツショクイン</t>
    </rPh>
    <rPh sb="222" eb="225">
      <t>コウレイカ</t>
    </rPh>
    <rPh sb="226" eb="227">
      <t>トモナ</t>
    </rPh>
    <rPh sb="229" eb="233">
      <t>ギジュツケイショウ</t>
    </rPh>
    <rPh sb="234" eb="236">
      <t>コウリョ</t>
    </rPh>
    <rPh sb="238" eb="242">
      <t>ジンザイカクホ</t>
    </rPh>
    <rPh sb="243" eb="245">
      <t>キッキン</t>
    </rPh>
    <rPh sb="246" eb="248">
      <t>カダイ</t>
    </rPh>
    <rPh sb="254" eb="256">
      <t>ソウキュウ</t>
    </rPh>
    <rPh sb="257" eb="261">
      <t>ワカテショクイン</t>
    </rPh>
    <rPh sb="262" eb="264">
      <t>イクセイ</t>
    </rPh>
    <rPh sb="268" eb="272">
      <t>ジンザイカクホ</t>
    </rPh>
    <rPh sb="272" eb="273">
      <t>オヨ</t>
    </rPh>
    <rPh sb="274" eb="278">
      <t>ギジュツケイショウ</t>
    </rPh>
    <rPh sb="279" eb="28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</si>
</sst>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0.97</c:v>
                </c:pt>
                <c:pt idx="1">
                  <c:v>0.22</c:v>
                </c:pt>
                <c:pt idx="2">
                  <c:v>0.25</c:v>
                </c:pt>
                <c:pt idx="3">
                  <c:v>0.39</c:v>
                </c:pt>
                <c:pt idx="4">
                  <c:v>0.77</c:v>
                </c:pt>
              </c:numCache>
            </c:numRef>
          </c:val>
          <c:extLst>
            <c:ext xmlns:c16="http://schemas.microsoft.com/office/drawing/2014/chart" uri="{C3380CC4-5D6E-409C-BE32-E72D297353CC}">
              <c16:uniqueId val="{00000000-9EC6-4CB2-A0C5-08F264548F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EC6-4CB2-A0C5-08F264548F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63.49</c:v>
                </c:pt>
                <c:pt idx="1">
                  <c:v>64.12</c:v>
                </c:pt>
                <c:pt idx="2">
                  <c:v>64.56</c:v>
                </c:pt>
                <c:pt idx="3">
                  <c:v>60.71</c:v>
                </c:pt>
                <c:pt idx="4">
                  <c:v>59.23</c:v>
                </c:pt>
              </c:numCache>
            </c:numRef>
          </c:val>
          <c:extLst>
            <c:ext xmlns:c16="http://schemas.microsoft.com/office/drawing/2014/chart" uri="{C3380CC4-5D6E-409C-BE32-E72D297353CC}">
              <c16:uniqueId val="{00000000-F69E-4013-804B-7643032E28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F69E-4013-804B-7643032E28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95.28</c:v>
                </c:pt>
                <c:pt idx="1">
                  <c:v>93.57</c:v>
                </c:pt>
                <c:pt idx="2">
                  <c:v>92.48</c:v>
                </c:pt>
                <c:pt idx="3">
                  <c:v>88.78</c:v>
                </c:pt>
                <c:pt idx="4">
                  <c:v>96.93</c:v>
                </c:pt>
              </c:numCache>
            </c:numRef>
          </c:val>
          <c:extLst>
            <c:ext xmlns:c16="http://schemas.microsoft.com/office/drawing/2014/chart" uri="{C3380CC4-5D6E-409C-BE32-E72D297353CC}">
              <c16:uniqueId val="{00000000-D6F0-40CC-9296-E3ACC5A765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D6F0-40CC-9296-E3ACC5A765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126.97</c:v>
                </c:pt>
                <c:pt idx="1">
                  <c:v>121.38</c:v>
                </c:pt>
                <c:pt idx="2">
                  <c:v>120.63</c:v>
                </c:pt>
                <c:pt idx="3">
                  <c:v>117.95</c:v>
                </c:pt>
                <c:pt idx="4">
                  <c:v>118.43</c:v>
                </c:pt>
              </c:numCache>
            </c:numRef>
          </c:val>
          <c:extLst>
            <c:ext xmlns:c16="http://schemas.microsoft.com/office/drawing/2014/chart" uri="{C3380CC4-5D6E-409C-BE32-E72D297353CC}">
              <c16:uniqueId val="{00000000-D14B-4875-9574-EB74207657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14B-4875-9574-EB74207657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56.35</c:v>
                </c:pt>
                <c:pt idx="1">
                  <c:v>56.51</c:v>
                </c:pt>
                <c:pt idx="2">
                  <c:v>56.72</c:v>
                </c:pt>
                <c:pt idx="3">
                  <c:v>57.36</c:v>
                </c:pt>
                <c:pt idx="4">
                  <c:v>57.02</c:v>
                </c:pt>
              </c:numCache>
            </c:numRef>
          </c:val>
          <c:extLst>
            <c:ext xmlns:c16="http://schemas.microsoft.com/office/drawing/2014/chart" uri="{C3380CC4-5D6E-409C-BE32-E72D297353CC}">
              <c16:uniqueId val="{00000000-CE75-4456-BE2C-6C21495042C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E75-4456-BE2C-6C21495042C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33.020000000000003</c:v>
                </c:pt>
                <c:pt idx="1">
                  <c:v>33.729999999999997</c:v>
                </c:pt>
                <c:pt idx="2">
                  <c:v>34.520000000000003</c:v>
                </c:pt>
                <c:pt idx="3">
                  <c:v>35.04</c:v>
                </c:pt>
                <c:pt idx="4">
                  <c:v>38.450000000000003</c:v>
                </c:pt>
              </c:numCache>
            </c:numRef>
          </c:val>
          <c:extLst>
            <c:ext xmlns:c16="http://schemas.microsoft.com/office/drawing/2014/chart" uri="{C3380CC4-5D6E-409C-BE32-E72D297353CC}">
              <c16:uniqueId val="{00000000-03F5-450C-A514-2E09CE46368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03F5-450C-A514-2E09CE46368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06-4CD8-8AED-E85546EDB7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7D06-4CD8-8AED-E85546EDB7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515.54999999999995</c:v>
                </c:pt>
                <c:pt idx="1">
                  <c:v>456.35</c:v>
                </c:pt>
                <c:pt idx="2">
                  <c:v>507.04</c:v>
                </c:pt>
                <c:pt idx="3">
                  <c:v>642.53</c:v>
                </c:pt>
                <c:pt idx="4">
                  <c:v>598.52</c:v>
                </c:pt>
              </c:numCache>
            </c:numRef>
          </c:val>
          <c:extLst>
            <c:ext xmlns:c16="http://schemas.microsoft.com/office/drawing/2014/chart" uri="{C3380CC4-5D6E-409C-BE32-E72D297353CC}">
              <c16:uniqueId val="{00000000-232C-4069-A13D-7140392439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232C-4069-A13D-7140392439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269.07</c:v>
                </c:pt>
                <c:pt idx="1">
                  <c:v>278.32</c:v>
                </c:pt>
                <c:pt idx="2">
                  <c:v>274.14999999999998</c:v>
                </c:pt>
                <c:pt idx="3">
                  <c:v>314.33</c:v>
                </c:pt>
                <c:pt idx="4">
                  <c:v>328.43</c:v>
                </c:pt>
              </c:numCache>
            </c:numRef>
          </c:val>
          <c:extLst>
            <c:ext xmlns:c16="http://schemas.microsoft.com/office/drawing/2014/chart" uri="{C3380CC4-5D6E-409C-BE32-E72D297353CC}">
              <c16:uniqueId val="{00000000-5E86-40E9-8D1F-8448D302F65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E86-40E9-8D1F-8448D302F65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121.07</c:v>
                </c:pt>
                <c:pt idx="1">
                  <c:v>116.04</c:v>
                </c:pt>
                <c:pt idx="2">
                  <c:v>114.01</c:v>
                </c:pt>
                <c:pt idx="3">
                  <c:v>101.9</c:v>
                </c:pt>
                <c:pt idx="4">
                  <c:v>111.88</c:v>
                </c:pt>
              </c:numCache>
            </c:numRef>
          </c:val>
          <c:extLst>
            <c:ext xmlns:c16="http://schemas.microsoft.com/office/drawing/2014/chart" uri="{C3380CC4-5D6E-409C-BE32-E72D297353CC}">
              <c16:uniqueId val="{00000000-1393-4F43-AC38-6FECB8C345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1393-4F43-AC38-6FECB8C345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158.5</c:v>
                </c:pt>
                <c:pt idx="1">
                  <c:v>166.02</c:v>
                </c:pt>
                <c:pt idx="2">
                  <c:v>170.09</c:v>
                </c:pt>
                <c:pt idx="3">
                  <c:v>190.98</c:v>
                </c:pt>
                <c:pt idx="4">
                  <c:v>174.02</c:v>
                </c:pt>
              </c:numCache>
            </c:numRef>
          </c:val>
          <c:extLst>
            <c:ext xmlns:c16="http://schemas.microsoft.com/office/drawing/2014/chart" uri="{C3380CC4-5D6E-409C-BE32-E72D297353CC}">
              <c16:uniqueId val="{00000000-27CB-4951-A51C-6439C7B2DA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27CB-4951-A51C-6439C7B2DA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高萩市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25769</v>
      </c>
      <c r="AM8" s="65"/>
      <c r="AN8" s="65"/>
      <c r="AO8" s="65"/>
      <c r="AP8" s="65"/>
      <c r="AQ8" s="65"/>
      <c r="AR8" s="65"/>
      <c r="AS8" s="65"/>
      <c r="AT8" s="36">
        <f>データ!$S$6</f>
        <v>193.55</v>
      </c>
      <c r="AU8" s="37"/>
      <c r="AV8" s="37"/>
      <c r="AW8" s="37"/>
      <c r="AX8" s="37"/>
      <c r="AY8" s="37"/>
      <c r="AZ8" s="37"/>
      <c r="BA8" s="37"/>
      <c r="BB8" s="54">
        <f>データ!$T$6</f>
        <v>133.13999999999999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71.14</v>
      </c>
      <c r="J10" s="37"/>
      <c r="K10" s="37"/>
      <c r="L10" s="37"/>
      <c r="M10" s="37"/>
      <c r="N10" s="37"/>
      <c r="O10" s="64"/>
      <c r="P10" s="54">
        <f>データ!$P$6</f>
        <v>95.96</v>
      </c>
      <c r="Q10" s="54"/>
      <c r="R10" s="54"/>
      <c r="S10" s="54"/>
      <c r="T10" s="54"/>
      <c r="U10" s="54"/>
      <c r="V10" s="54"/>
      <c r="W10" s="65">
        <f>データ!$Q$6</f>
        <v>3267</v>
      </c>
      <c r="X10" s="65"/>
      <c r="Y10" s="65"/>
      <c r="Z10" s="65"/>
      <c r="AA10" s="65"/>
      <c r="AB10" s="65"/>
      <c r="AC10" s="65"/>
      <c r="AD10" s="2"/>
      <c r="AE10" s="2"/>
      <c r="AF10" s="2"/>
      <c r="AG10" s="2"/>
      <c r="AH10" s="2"/>
      <c r="AI10" s="2"/>
      <c r="AJ10" s="2"/>
      <c r="AK10" s="2"/>
      <c r="AL10" s="65">
        <f>データ!$U$6</f>
        <v>24455</v>
      </c>
      <c r="AM10" s="65"/>
      <c r="AN10" s="65"/>
      <c r="AO10" s="65"/>
      <c r="AP10" s="65"/>
      <c r="AQ10" s="65"/>
      <c r="AR10" s="65"/>
      <c r="AS10" s="65"/>
      <c r="AT10" s="36">
        <f>データ!$V$6</f>
        <v>28.75</v>
      </c>
      <c r="AU10" s="37"/>
      <c r="AV10" s="37"/>
      <c r="AW10" s="37"/>
      <c r="AX10" s="37"/>
      <c r="AY10" s="37"/>
      <c r="AZ10" s="37"/>
      <c r="BA10" s="37"/>
      <c r="BB10" s="54">
        <f>データ!$W$6</f>
        <v>850.61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4/wbj26aHwBkE6WP5mmV9q2R7I6kjW/t2V2xXG0rRV1WiTo3tdpwFceC5zT+TR/H6J0cdC/2CB4bn0SXHt4Ag==" saltValue="DC4ziZjxALjOTvIxhrPH1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82147</v>
      </c>
      <c r="D6" s="20">
        <f t="shared" si="3"/>
        <v>46</v>
      </c>
      <c r="E6" s="20">
        <f t="shared" si="3"/>
        <v>1</v>
      </c>
      <c r="F6" s="20">
        <f t="shared" si="3"/>
        <v>0</v>
      </c>
      <c r="G6" s="20">
        <f t="shared" si="3"/>
        <v>1</v>
      </c>
      <c r="H6" s="20" t="str">
        <f t="shared" si="3"/>
        <v>茨城県　高萩市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71.14</v>
      </c>
      <c r="P6" s="21">
        <f t="shared" si="3"/>
        <v>95.96</v>
      </c>
      <c r="Q6" s="21">
        <f t="shared" si="3"/>
        <v>3267</v>
      </c>
      <c r="R6" s="21">
        <f t="shared" si="3"/>
        <v>25769</v>
      </c>
      <c r="S6" s="21">
        <f t="shared" si="3"/>
        <v>193.55</v>
      </c>
      <c r="T6" s="21">
        <f t="shared" si="3"/>
        <v>133.13999999999999</v>
      </c>
      <c r="U6" s="21">
        <f t="shared" si="3"/>
        <v>24455</v>
      </c>
      <c r="V6" s="21">
        <f t="shared" si="3"/>
        <v>28.75</v>
      </c>
      <c r="W6" s="21">
        <f t="shared" si="3"/>
        <v>850.61</v>
      </c>
      <c r="X6" s="22">
        <f>IF(X7="",NA(),X7)</f>
        <v>126.97</v>
      </c>
      <c r="Y6" s="22">
        <f t="shared" ref="Y6:AG6" si="4">IF(Y7="",NA(),Y7)</f>
        <v>121.38</v>
      </c>
      <c r="Z6" s="22">
        <f t="shared" si="4"/>
        <v>120.63</v>
      </c>
      <c r="AA6" s="22">
        <f t="shared" si="4"/>
        <v>117.95</v>
      </c>
      <c r="AB6" s="22">
        <f t="shared" si="4"/>
        <v>118.43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515.54999999999995</v>
      </c>
      <c r="AU6" s="22">
        <f t="shared" ref="AU6:BC6" si="6">IF(AU7="",NA(),AU7)</f>
        <v>456.35</v>
      </c>
      <c r="AV6" s="22">
        <f t="shared" si="6"/>
        <v>507.04</v>
      </c>
      <c r="AW6" s="22">
        <f t="shared" si="6"/>
        <v>642.53</v>
      </c>
      <c r="AX6" s="22">
        <f t="shared" si="6"/>
        <v>598.52</v>
      </c>
      <c r="AY6" s="22">
        <f t="shared" si="6"/>
        <v>367.55</v>
      </c>
      <c r="AZ6" s="22">
        <f t="shared" si="6"/>
        <v>378.56</v>
      </c>
      <c r="BA6" s="22">
        <f t="shared" si="6"/>
        <v>364.46</v>
      </c>
      <c r="BB6" s="22">
        <f t="shared" si="6"/>
        <v>338.89</v>
      </c>
      <c r="BC6" s="22">
        <f t="shared" si="6"/>
        <v>352.34</v>
      </c>
      <c r="BD6" s="21" t="str">
        <f>IF(BD7="","",IF(BD7="-","【-】","【"&amp;SUBSTITUTE(TEXT(BD7,"#,##0.00"),"-","△")&amp;"】"))</f>
        <v>【239.69】</v>
      </c>
      <c r="BE6" s="22">
        <f>IF(BE7="",NA(),BE7)</f>
        <v>269.07</v>
      </c>
      <c r="BF6" s="22">
        <f t="shared" ref="BF6:BN6" si="7">IF(BF7="",NA(),BF7)</f>
        <v>278.32</v>
      </c>
      <c r="BG6" s="22">
        <f t="shared" si="7"/>
        <v>274.14999999999998</v>
      </c>
      <c r="BH6" s="22">
        <f t="shared" si="7"/>
        <v>314.33</v>
      </c>
      <c r="BI6" s="22">
        <f t="shared" si="7"/>
        <v>328.43</v>
      </c>
      <c r="BJ6" s="22">
        <f t="shared" si="7"/>
        <v>418.68</v>
      </c>
      <c r="BK6" s="22">
        <f t="shared" si="7"/>
        <v>395.68</v>
      </c>
      <c r="BL6" s="22">
        <f t="shared" si="7"/>
        <v>403.72</v>
      </c>
      <c r="BM6" s="22">
        <f t="shared" si="7"/>
        <v>400.21</v>
      </c>
      <c r="BN6" s="22">
        <f t="shared" si="7"/>
        <v>391.13</v>
      </c>
      <c r="BO6" s="21" t="str">
        <f>IF(BO7="","",IF(BO7="-","【-】","【"&amp;SUBSTITUTE(TEXT(BO7,"#,##0.00"),"-","△")&amp;"】"))</f>
        <v>【264.86】</v>
      </c>
      <c r="BP6" s="22">
        <f>IF(BP7="",NA(),BP7)</f>
        <v>121.07</v>
      </c>
      <c r="BQ6" s="22">
        <f t="shared" ref="BQ6:BY6" si="8">IF(BQ7="",NA(),BQ7)</f>
        <v>116.04</v>
      </c>
      <c r="BR6" s="22">
        <f t="shared" si="8"/>
        <v>114.01</v>
      </c>
      <c r="BS6" s="22">
        <f t="shared" si="8"/>
        <v>101.9</v>
      </c>
      <c r="BT6" s="22">
        <f t="shared" si="8"/>
        <v>111.88</v>
      </c>
      <c r="BU6" s="22">
        <f t="shared" si="8"/>
        <v>94.78</v>
      </c>
      <c r="BV6" s="22">
        <f t="shared" si="8"/>
        <v>97.59</v>
      </c>
      <c r="BW6" s="22">
        <f t="shared" si="8"/>
        <v>92.17</v>
      </c>
      <c r="BX6" s="22">
        <f t="shared" si="8"/>
        <v>92.83</v>
      </c>
      <c r="BY6" s="22">
        <f t="shared" si="8"/>
        <v>92.16</v>
      </c>
      <c r="BZ6" s="21" t="str">
        <f>IF(BZ7="","",IF(BZ7="-","【-】","【"&amp;SUBSTITUTE(TEXT(BZ7,"#,##0.00"),"-","△")&amp;"】"))</f>
        <v>【97.59】</v>
      </c>
      <c r="CA6" s="22">
        <f>IF(CA7="",NA(),CA7)</f>
        <v>158.5</v>
      </c>
      <c r="CB6" s="22">
        <f t="shared" ref="CB6:CJ6" si="9">IF(CB7="",NA(),CB7)</f>
        <v>166.02</v>
      </c>
      <c r="CC6" s="22">
        <f t="shared" si="9"/>
        <v>170.09</v>
      </c>
      <c r="CD6" s="22">
        <f t="shared" si="9"/>
        <v>190.98</v>
      </c>
      <c r="CE6" s="22">
        <f t="shared" si="9"/>
        <v>174.02</v>
      </c>
      <c r="CF6" s="22">
        <f t="shared" si="9"/>
        <v>181.3</v>
      </c>
      <c r="CG6" s="22">
        <f t="shared" si="9"/>
        <v>181.71</v>
      </c>
      <c r="CH6" s="22">
        <f t="shared" si="9"/>
        <v>188.51</v>
      </c>
      <c r="CI6" s="22">
        <f t="shared" si="9"/>
        <v>189.43</v>
      </c>
      <c r="CJ6" s="22">
        <f t="shared" si="9"/>
        <v>196.75</v>
      </c>
      <c r="CK6" s="21" t="str">
        <f>IF(CK7="","",IF(CK7="-","【-】","【"&amp;SUBSTITUTE(TEXT(CK7,"#,##0.00"),"-","△")&amp;"】"))</f>
        <v>【181.66】</v>
      </c>
      <c r="CL6" s="22">
        <f>IF(CL7="",NA(),CL7)</f>
        <v>63.49</v>
      </c>
      <c r="CM6" s="22">
        <f t="shared" ref="CM6:CU6" si="10">IF(CM7="",NA(),CM7)</f>
        <v>64.12</v>
      </c>
      <c r="CN6" s="22">
        <f t="shared" si="10"/>
        <v>64.56</v>
      </c>
      <c r="CO6" s="22">
        <f t="shared" si="10"/>
        <v>60.71</v>
      </c>
      <c r="CP6" s="22">
        <f t="shared" si="10"/>
        <v>59.23</v>
      </c>
      <c r="CQ6" s="22">
        <f t="shared" si="10"/>
        <v>55.89</v>
      </c>
      <c r="CR6" s="22">
        <f t="shared" si="10"/>
        <v>55.72</v>
      </c>
      <c r="CS6" s="22">
        <f t="shared" si="10"/>
        <v>55.31</v>
      </c>
      <c r="CT6" s="22">
        <f t="shared" si="10"/>
        <v>55.14</v>
      </c>
      <c r="CU6" s="22">
        <f t="shared" si="10"/>
        <v>54.99</v>
      </c>
      <c r="CV6" s="21" t="str">
        <f>IF(CV7="","",IF(CV7="-","【-】","【"&amp;SUBSTITUTE(TEXT(CV7,"#,##0.00"),"-","△")&amp;"】"))</f>
        <v>【60.21】</v>
      </c>
      <c r="CW6" s="22">
        <f>IF(CW7="",NA(),CW7)</f>
        <v>95.28</v>
      </c>
      <c r="CX6" s="22">
        <f t="shared" ref="CX6:DF6" si="11">IF(CX7="",NA(),CX7)</f>
        <v>93.57</v>
      </c>
      <c r="CY6" s="22">
        <f t="shared" si="11"/>
        <v>92.48</v>
      </c>
      <c r="CZ6" s="22">
        <f t="shared" si="11"/>
        <v>88.78</v>
      </c>
      <c r="DA6" s="22">
        <f t="shared" si="11"/>
        <v>96.93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56.35</v>
      </c>
      <c r="DI6" s="22">
        <f t="shared" ref="DI6:DQ6" si="12">IF(DI7="",NA(),DI7)</f>
        <v>56.51</v>
      </c>
      <c r="DJ6" s="22">
        <f t="shared" si="12"/>
        <v>56.72</v>
      </c>
      <c r="DK6" s="22">
        <f t="shared" si="12"/>
        <v>57.36</v>
      </c>
      <c r="DL6" s="22">
        <f t="shared" si="12"/>
        <v>57.02</v>
      </c>
      <c r="DM6" s="22">
        <f t="shared" si="12"/>
        <v>50.63</v>
      </c>
      <c r="DN6" s="22">
        <f t="shared" si="12"/>
        <v>51.29</v>
      </c>
      <c r="DO6" s="22">
        <f t="shared" si="12"/>
        <v>52.2</v>
      </c>
      <c r="DP6" s="22">
        <f t="shared" si="12"/>
        <v>52.7</v>
      </c>
      <c r="DQ6" s="22">
        <f t="shared" si="12"/>
        <v>53.48</v>
      </c>
      <c r="DR6" s="21" t="str">
        <f>IF(DR7="","",IF(DR7="-","【-】","【"&amp;SUBSTITUTE(TEXT(DR7,"#,##0.00"),"-","△")&amp;"】"))</f>
        <v>【52.41】</v>
      </c>
      <c r="DS6" s="22">
        <f>IF(DS7="",NA(),DS7)</f>
        <v>33.020000000000003</v>
      </c>
      <c r="DT6" s="22">
        <f t="shared" ref="DT6:EB6" si="13">IF(DT7="",NA(),DT7)</f>
        <v>33.729999999999997</v>
      </c>
      <c r="DU6" s="22">
        <f t="shared" si="13"/>
        <v>34.520000000000003</v>
      </c>
      <c r="DV6" s="22">
        <f t="shared" si="13"/>
        <v>35.04</v>
      </c>
      <c r="DW6" s="22">
        <f t="shared" si="13"/>
        <v>38.450000000000003</v>
      </c>
      <c r="DX6" s="22">
        <f t="shared" si="13"/>
        <v>18.28</v>
      </c>
      <c r="DY6" s="22">
        <f t="shared" si="13"/>
        <v>19.61</v>
      </c>
      <c r="DZ6" s="22">
        <f t="shared" si="13"/>
        <v>20.73</v>
      </c>
      <c r="EA6" s="22">
        <f t="shared" si="13"/>
        <v>22.86</v>
      </c>
      <c r="EB6" s="22">
        <f t="shared" si="13"/>
        <v>24.31</v>
      </c>
      <c r="EC6" s="21" t="str">
        <f>IF(EC7="","",IF(EC7="-","【-】","【"&amp;SUBSTITUTE(TEXT(EC7,"#,##0.00"),"-","△")&amp;"】"))</f>
        <v>【26.78】</v>
      </c>
      <c r="ED6" s="22">
        <f>IF(ED7="",NA(),ED7)</f>
        <v>0.97</v>
      </c>
      <c r="EE6" s="22">
        <f t="shared" ref="EE6:EM6" si="14">IF(EE7="",NA(),EE7)</f>
        <v>0.22</v>
      </c>
      <c r="EF6" s="22">
        <f t="shared" si="14"/>
        <v>0.25</v>
      </c>
      <c r="EG6" s="22">
        <f t="shared" si="14"/>
        <v>0.39</v>
      </c>
      <c r="EH6" s="22">
        <f t="shared" si="14"/>
        <v>0.77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82147</v>
      </c>
      <c r="D7" s="24">
        <v>46</v>
      </c>
      <c r="E7" s="24">
        <v>1</v>
      </c>
      <c r="F7" s="24">
        <v>0</v>
      </c>
      <c r="G7" s="24">
        <v>1</v>
      </c>
      <c r="H7" s="24" t="s">
        <v>93</v>
      </c>
      <c r="I7" s="24" t="s">
        <v>94</v>
      </c>
      <c r="J7" s="24" t="s">
        <v>95</v>
      </c>
      <c r="K7" s="24" t="s">
        <v>96</v>
      </c>
      <c r="L7" s="24" t="s">
        <v>97</v>
      </c>
      <c r="M7" s="24" t="s">
        <v>98</v>
      </c>
      <c r="N7" s="25" t="s">
        <v>99</v>
      </c>
      <c r="O7" s="25">
        <v>71.14</v>
      </c>
      <c r="P7" s="25">
        <v>95.96</v>
      </c>
      <c r="Q7" s="25">
        <v>3267</v>
      </c>
      <c r="R7" s="25">
        <v>25769</v>
      </c>
      <c r="S7" s="25">
        <v>193.55</v>
      </c>
      <c r="T7" s="25">
        <v>133.13999999999999</v>
      </c>
      <c r="U7" s="25">
        <v>24455</v>
      </c>
      <c r="V7" s="25">
        <v>28.75</v>
      </c>
      <c r="W7" s="25">
        <v>850.61</v>
      </c>
      <c r="X7" s="25">
        <v>126.97</v>
      </c>
      <c r="Y7" s="25">
        <v>121.38</v>
      </c>
      <c r="Z7" s="25">
        <v>120.63</v>
      </c>
      <c r="AA7" s="25">
        <v>117.95</v>
      </c>
      <c r="AB7" s="25">
        <v>118.43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515.54999999999995</v>
      </c>
      <c r="AU7" s="25">
        <v>456.35</v>
      </c>
      <c r="AV7" s="25">
        <v>507.04</v>
      </c>
      <c r="AW7" s="25">
        <v>642.53</v>
      </c>
      <c r="AX7" s="25">
        <v>598.52</v>
      </c>
      <c r="AY7" s="25">
        <v>367.55</v>
      </c>
      <c r="AZ7" s="25">
        <v>378.56</v>
      </c>
      <c r="BA7" s="25">
        <v>364.46</v>
      </c>
      <c r="BB7" s="25">
        <v>338.89</v>
      </c>
      <c r="BC7" s="25">
        <v>352.34</v>
      </c>
      <c r="BD7" s="25">
        <v>239.69</v>
      </c>
      <c r="BE7" s="25">
        <v>269.07</v>
      </c>
      <c r="BF7" s="25">
        <v>278.32</v>
      </c>
      <c r="BG7" s="25">
        <v>274.14999999999998</v>
      </c>
      <c r="BH7" s="25">
        <v>314.33</v>
      </c>
      <c r="BI7" s="25">
        <v>328.43</v>
      </c>
      <c r="BJ7" s="25">
        <v>418.68</v>
      </c>
      <c r="BK7" s="25">
        <v>395.68</v>
      </c>
      <c r="BL7" s="25">
        <v>403.72</v>
      </c>
      <c r="BM7" s="25">
        <v>400.21</v>
      </c>
      <c r="BN7" s="25">
        <v>391.13</v>
      </c>
      <c r="BO7" s="25">
        <v>264.86</v>
      </c>
      <c r="BP7" s="25">
        <v>121.07</v>
      </c>
      <c r="BQ7" s="25">
        <v>116.04</v>
      </c>
      <c r="BR7" s="25">
        <v>114.01</v>
      </c>
      <c r="BS7" s="25">
        <v>101.9</v>
      </c>
      <c r="BT7" s="25">
        <v>111.88</v>
      </c>
      <c r="BU7" s="25">
        <v>94.78</v>
      </c>
      <c r="BV7" s="25">
        <v>97.59</v>
      </c>
      <c r="BW7" s="25">
        <v>92.17</v>
      </c>
      <c r="BX7" s="25">
        <v>92.83</v>
      </c>
      <c r="BY7" s="25">
        <v>92.16</v>
      </c>
      <c r="BZ7" s="25">
        <v>97.59</v>
      </c>
      <c r="CA7" s="25">
        <v>158.5</v>
      </c>
      <c r="CB7" s="25">
        <v>166.02</v>
      </c>
      <c r="CC7" s="25">
        <v>170.09</v>
      </c>
      <c r="CD7" s="25">
        <v>190.98</v>
      </c>
      <c r="CE7" s="25">
        <v>174.02</v>
      </c>
      <c r="CF7" s="25">
        <v>181.3</v>
      </c>
      <c r="CG7" s="25">
        <v>181.71</v>
      </c>
      <c r="CH7" s="25">
        <v>188.51</v>
      </c>
      <c r="CI7" s="25">
        <v>189.43</v>
      </c>
      <c r="CJ7" s="25">
        <v>196.75</v>
      </c>
      <c r="CK7" s="25">
        <v>181.66</v>
      </c>
      <c r="CL7" s="25">
        <v>63.49</v>
      </c>
      <c r="CM7" s="25">
        <v>64.12</v>
      </c>
      <c r="CN7" s="25">
        <v>64.56</v>
      </c>
      <c r="CO7" s="25">
        <v>60.71</v>
      </c>
      <c r="CP7" s="25">
        <v>59.23</v>
      </c>
      <c r="CQ7" s="25">
        <v>55.89</v>
      </c>
      <c r="CR7" s="25">
        <v>55.72</v>
      </c>
      <c r="CS7" s="25">
        <v>55.31</v>
      </c>
      <c r="CT7" s="25">
        <v>55.14</v>
      </c>
      <c r="CU7" s="25">
        <v>54.99</v>
      </c>
      <c r="CV7" s="25">
        <v>60.21</v>
      </c>
      <c r="CW7" s="25">
        <v>95.28</v>
      </c>
      <c r="CX7" s="25">
        <v>93.57</v>
      </c>
      <c r="CY7" s="25">
        <v>92.48</v>
      </c>
      <c r="CZ7" s="25">
        <v>88.78</v>
      </c>
      <c r="DA7" s="25">
        <v>96.93</v>
      </c>
      <c r="DB7" s="25">
        <v>81.27</v>
      </c>
      <c r="DC7" s="25">
        <v>81.260000000000005</v>
      </c>
      <c r="DD7" s="25">
        <v>80.36</v>
      </c>
      <c r="DE7" s="25">
        <v>80.13</v>
      </c>
      <c r="DF7" s="25">
        <v>79.34</v>
      </c>
      <c r="DG7" s="25">
        <v>89.21</v>
      </c>
      <c r="DH7" s="25">
        <v>56.35</v>
      </c>
      <c r="DI7" s="25">
        <v>56.51</v>
      </c>
      <c r="DJ7" s="25">
        <v>56.72</v>
      </c>
      <c r="DK7" s="25">
        <v>57.36</v>
      </c>
      <c r="DL7" s="25">
        <v>57.02</v>
      </c>
      <c r="DM7" s="25">
        <v>50.63</v>
      </c>
      <c r="DN7" s="25">
        <v>51.29</v>
      </c>
      <c r="DO7" s="25">
        <v>52.2</v>
      </c>
      <c r="DP7" s="25">
        <v>52.7</v>
      </c>
      <c r="DQ7" s="25">
        <v>53.48</v>
      </c>
      <c r="DR7" s="25">
        <v>52.41</v>
      </c>
      <c r="DS7" s="25">
        <v>33.020000000000003</v>
      </c>
      <c r="DT7" s="25">
        <v>33.729999999999997</v>
      </c>
      <c r="DU7" s="25">
        <v>34.520000000000003</v>
      </c>
      <c r="DV7" s="25">
        <v>35.04</v>
      </c>
      <c r="DW7" s="25">
        <v>38.450000000000003</v>
      </c>
      <c r="DX7" s="25">
        <v>18.28</v>
      </c>
      <c r="DY7" s="25">
        <v>19.61</v>
      </c>
      <c r="DZ7" s="25">
        <v>20.73</v>
      </c>
      <c r="EA7" s="25">
        <v>22.86</v>
      </c>
      <c r="EB7" s="25">
        <v>24.31</v>
      </c>
      <c r="EC7" s="25">
        <v>26.78</v>
      </c>
      <c r="ED7" s="25">
        <v>0.97</v>
      </c>
      <c r="EE7" s="25">
        <v>0.22</v>
      </c>
      <c r="EF7" s="25">
        <v>0.25</v>
      </c>
      <c r="EG7" s="25">
        <v>0.39</v>
      </c>
      <c r="EH7" s="25">
        <v>0.77</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2026-01-22T09:54:51Z</cp:lastPrinted>
  <dcterms:created xsi:type="dcterms:W3CDTF">2025-12-12T09:12:54Z</dcterms:created>
  <dcterms:modified xsi:type="dcterms:W3CDTF">2026-02-26T06:47:44Z</dcterms:modified>
  <cp:category/>
</cp:coreProperties>
</file>