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20_工業用水道\"/>
    </mc:Choice>
  </mc:AlternateContent>
  <xr:revisionPtr revIDLastSave="0" documentId="8_{1EBCC0C4-C15B-4628-A8AF-4035472BBFFC}" xr6:coauthVersionLast="47" xr6:coauthVersionMax="47" xr10:uidLastSave="{00000000-0000-0000-0000-000000000000}"/>
  <workbookProtection workbookAlgorithmName="SHA-512" workbookHashValue="uTA5SSl579CeMOWdbRS5Hz5cehlS66iF27Izrm3c/RETVYAW+JOWkcWXPgm2j7XKkYiHpLMxXPhrao9fvy2pgQ==" workbookSaltValue="tV8UQ8dkvdenyp6T80MGNw==" workbookSpinCount="100000" lockStructure="1"/>
  <bookViews>
    <workbookView xWindow="2037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RA81" i="4"/>
  <c r="PZ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NX79" i="4"/>
  <c r="MW79" i="4"/>
  <c r="KO79" i="4"/>
  <c r="JN79" i="4"/>
  <c r="IM79" i="4"/>
  <c r="GK79" i="4"/>
  <c r="EC79" i="4"/>
  <c r="DB79" i="4"/>
  <c r="CA79" i="4"/>
  <c r="AZ79" i="4"/>
  <c r="Y79" i="4"/>
  <c r="RH56" i="4"/>
  <c r="PT56" i="4"/>
  <c r="OZ56" i="4"/>
  <c r="OF56" i="4"/>
  <c r="MN56" i="4"/>
  <c r="LT56" i="4"/>
  <c r="KZ56" i="4"/>
  <c r="KF56" i="4"/>
  <c r="JL56" i="4"/>
  <c r="HT56" i="4"/>
  <c r="GZ56" i="4"/>
  <c r="GF56" i="4"/>
  <c r="ER56" i="4"/>
  <c r="CZ56" i="4"/>
  <c r="CF56" i="4"/>
  <c r="BL56" i="4"/>
  <c r="AR56" i="4"/>
  <c r="X56" i="4"/>
  <c r="RH55" i="4"/>
  <c r="QN55" i="4"/>
  <c r="PT55" i="4"/>
  <c r="OZ55" i="4"/>
  <c r="OF55" i="4"/>
  <c r="MN55" i="4"/>
  <c r="KZ55" i="4"/>
  <c r="KF55" i="4"/>
  <c r="JL55" i="4"/>
  <c r="HT55" i="4"/>
  <c r="GZ55" i="4"/>
  <c r="GF55" i="4"/>
  <c r="ER55" i="4"/>
  <c r="CZ55" i="4"/>
  <c r="CF55" i="4"/>
  <c r="X55" i="4"/>
  <c r="RH54" i="4"/>
  <c r="QN54" i="4"/>
  <c r="PT54" i="4"/>
  <c r="OZ54" i="4"/>
  <c r="OF54" i="4"/>
  <c r="MN54" i="4"/>
  <c r="LT54" i="4"/>
  <c r="KZ54" i="4"/>
  <c r="KF54" i="4"/>
  <c r="JL54" i="4"/>
  <c r="HT54" i="4"/>
  <c r="GZ54" i="4"/>
  <c r="GF54" i="4"/>
  <c r="ER54" i="4"/>
  <c r="CZ54" i="4"/>
  <c r="CF54" i="4"/>
  <c r="BL54" i="4"/>
  <c r="AR54" i="4"/>
  <c r="X54" i="4"/>
  <c r="RH33" i="4"/>
  <c r="PT33" i="4"/>
  <c r="OZ33" i="4"/>
  <c r="OF33" i="4"/>
  <c r="MN33" i="4"/>
  <c r="LT33" i="4"/>
  <c r="KZ33" i="4"/>
  <c r="KF33" i="4"/>
  <c r="JL33" i="4"/>
  <c r="GZ33" i="4"/>
  <c r="GF33" i="4"/>
  <c r="CZ33" i="4"/>
  <c r="CF33" i="4"/>
  <c r="BL33" i="4"/>
  <c r="AR33" i="4"/>
  <c r="X33" i="4"/>
  <c r="RH32" i="4"/>
  <c r="PT32" i="4"/>
  <c r="OZ32" i="4"/>
  <c r="OF32" i="4"/>
  <c r="KZ32" i="4"/>
  <c r="KF32" i="4"/>
  <c r="HT32" i="4"/>
  <c r="GZ32" i="4"/>
  <c r="GF32" i="4"/>
  <c r="ER32" i="4"/>
  <c r="CZ32" i="4"/>
  <c r="CF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1" i="5"/>
  <c r="AG11" i="5"/>
  <c r="AQ11" i="5"/>
  <c r="AU11" i="5"/>
  <c r="BE11" i="5"/>
  <c r="BO11" i="5"/>
  <c r="BY11" i="5"/>
  <c r="AR32" i="4"/>
  <c r="LT32" i="4"/>
  <c r="ER33" i="4"/>
  <c r="HT33" i="4"/>
  <c r="AR55" i="4"/>
  <c r="LT55" i="4"/>
  <c r="FL33" i="4"/>
  <c r="QN33" i="4"/>
  <c r="FL54" i="4"/>
  <c r="FL56" i="4"/>
  <c r="QN56" i="4"/>
  <c r="HL79" i="4"/>
  <c r="IM80" i="4"/>
  <c r="Y81" i="4"/>
  <c r="EC81" i="4"/>
  <c r="OY81"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<sst xmlns="http://schemas.openxmlformats.org/spreadsheetml/2006/main" count="262" uniqueCount="106">
  <si>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</si>
  <si>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</si>
  <si>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</si>
  <si>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</si>
  <si>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</si>
  <si>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</si>
  <si>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</si>
  <si>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</si>
  <si>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</si>
  <si>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</si>
  <si>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</si>
  <si>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</si>
  <si>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</si>
  <si>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</si>
  <si>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</si>
  <si>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</si>
  <si>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</si>
  <si>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</si>
  <si>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</si>
  <si>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</si>
  <si>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</si>
  <si>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</si>
  <si>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</si>
  <si>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</si>
  <si>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</si>
  <si>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</si>
  <si>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</si>
  <si>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</si>
  <si>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</si>
  <si>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</si>
  <si>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</si>
  <si>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</si>
  <si>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</si>
  <si>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</si>
  <si>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</si>
  <si>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</si>
  <si>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</si>
  <si>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</si>
  <si>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</si>
  <si>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</si>
  <si>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</si>
  <si>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</si>
  <si>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</si>
  <si>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</si>
  <si>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</si>
  <si>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</si>
  <si>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</si>
  <si>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</si>
  <si>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</si>
  <si>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</si>
  <si>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</si>
  <si>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</si>
  <si>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</si>
  <si>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</si>
  <si>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</si>
  <si>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</si>
  <si>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</si>
  <si>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</si>
  <si>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</si>
  <si>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</si>
  <si>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</si>
  <si>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</si>
  <si>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</si>
  <si>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</si>
  <si>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</si>
  <si>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</si>
  <si>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</si>
  <si>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</si>
  <si>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</si>
  <si>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</si>
  <si>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</si>
  <si>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</si>
  <si>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</si>
  <si>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</si>
  <si>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</si>
  <si>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</si>
  <si>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</si>
  <si>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</si>
  <si>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</si>
  <si>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</si>
  <si>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</si>
  <si>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</si>
  <si>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</si>
  <si>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</si>
  <si>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</si>
  <si>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</si>
  <si>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</si>
  <si>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082147</t>
  </si>
  <si>
    <t>46</t>
  </si>
  <si>
    <t>02</t>
  </si>
  <si>
    <t>0</t>
  </si>
  <si>
    <t>000</t>
  </si>
  <si>
    <t>茨城県　高萩市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</si>
  <si>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</si>
  <si>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</si>
  <si>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</si>
  <si>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</si>
  <si>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</si>
  <si>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</si>
  <si>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</si>
  <si>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</si>
  <si>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</si>
  <si>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</si>
  <si>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①経常収支比率は、類似団体平均値とほぼ同値となっている。施設等の老朽化が進み、更新投資等の財源を確保するため、経費削減等に努め、健全経営を図る。
②累積欠損金比率は、現時点では発生していないが、今後、維持管理費の増加が見込まれるため、引き続き経費削減を図る必要がある。
③流動比率は、類似団体平均値と比較し、近年同等の値を保ってはいるが、維持管理費の増加が見込まれるため、運営計画を立てる必要がある。
④企業債残高対給水収益比率は、類似団体平均値と比較し低い値を保っている。更新事業にかかる借入については、充当率を固定せず、経常収支比率などを検討しながら行う必要がある。
⑤料金回収率は、類似団体平均値より高い値を保ってはいるが、電力料の値上げをはじめとする物価高騰による経費増加や今後の施設等の更新を視野に入れ、経費節減に努めながら、将来的な料金についての検討が必要となっている。
⑥給水原価は、類似団体平均値より低い値であり、自然流下による配水及び契約率が高いことによるものである。
⑦施設利用率は、類似団体平均値と比較し、高い値ではあるが、浄水場更新の際は、ダウンサイジング等の検討をする必要がある。
⑧契約率は、前年度と同値で、類似団体平均値より高く90％台を維持しており、適切な規模の投資ができていると考えられる。</t>
    <rPh sb="154" eb="156">
      <t>キンネン</t>
    </rPh>
    <rPh sb="156" eb="158">
      <t>ドウトウ</t>
    </rPh>
    <phoneticPr fontId="5"/>
  </si>
  <si>
    <t>①有形固定資産減価償却率は、類似団体平均値と比較し、同等または低い値を保っている。「高萩市工業用水道事業基本計画」に基づき、計画的に更新を図っていく必要がある。
②管路経年化率は、類似団体平均値より高く、法定耐用年数を超えた管路を多く保有している状況である。管路更新について財源の確保に努め、「高萩市工業用水道事業基本計画」に基づき、計画的に更新を進めていく必要がある。
③管路更新率は、近年、類似団体平均値より低い傾向にあったが、管路更新工事が始まったことにより、例年より高い値となった。今後は耐震性などの災害対策も視野に入れ、「高萩市工業用水道事業基本計画」に基づき、計画的に更新を進める必要がある。</t>
    <rPh sb="22" eb="24">
      <t>ヒカク</t>
    </rPh>
    <rPh sb="26" eb="28">
      <t>ドウトウ</t>
    </rPh>
    <rPh sb="31" eb="32">
      <t>ヒク</t>
    </rPh>
    <rPh sb="33" eb="34">
      <t>アタイ</t>
    </rPh>
    <rPh sb="35" eb="36">
      <t>タモ</t>
    </rPh>
    <rPh sb="171" eb="173">
      <t>コウシン</t>
    </rPh>
    <rPh sb="194" eb="196">
      <t>キンネン</t>
    </rPh>
    <rPh sb="233" eb="235">
      <t>キンネン</t>
    </rPh>
    <rPh sb="235" eb="241">
      <t>カンロコウシンコウジ</t>
    </rPh>
    <rPh sb="242" eb="243">
      <t>ハジ</t>
    </rPh>
    <rPh sb="251" eb="253">
      <t>レイネン</t>
    </rPh>
    <rPh sb="255" eb="256">
      <t>タカ</t>
    </rPh>
    <rPh sb="257" eb="258">
      <t>アタイ</t>
    </rPh>
    <rPh sb="290" eb="292">
      <t>コウシン</t>
    </rPh>
    <phoneticPr fontId="5"/>
  </si>
  <si>
    <t>全体としては、類似団体平均値と比較し、良好な状況であると思われるが、今後は電力料の値上げをはじめとする近年の物価高騰や人件費の高騰による営業費用の増加のほか、老朽管路の更新及び浄水場施設更新工事等による建設改良事業費の増加が見込まれるため、工業用水道料金改定についても事業とともに検討していく必要がある。「高萩市工業用水道事業基本計画」を基に計画的に事業を進めるためにも、引き続き経費節減に努め、健全な経営を図っていく必要がある。また、公営企業に携わる技術職員の高齢化に伴い、技術継承を考慮した人材確保が喫緊の課題であるため、早急な若手職員の育成により、人材確保及び技術継承を進めていく。</t>
    <rPh sb="37" eb="40">
      <t>デンリョクリョウ</t>
    </rPh>
    <rPh sb="41" eb="43">
      <t>ネア</t>
    </rPh>
    <rPh sb="51" eb="53">
      <t>キンネン</t>
    </rPh>
    <rPh sb="54" eb="58">
      <t>ブッカコウトウ</t>
    </rPh>
    <rPh sb="59" eb="62">
      <t>ジンケンヒ</t>
    </rPh>
    <rPh sb="63" eb="65">
      <t>コウトウ</t>
    </rPh>
    <rPh sb="68" eb="72">
      <t>エイギョウヒヨウ</t>
    </rPh>
    <rPh sb="73" eb="7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</si>
</sst>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53.55</c:v>
                </c:pt>
                <c:pt idx="1">
                  <c:v>54.33</c:v>
                </c:pt>
                <c:pt idx="2">
                  <c:v>56.29</c:v>
                </c:pt>
                <c:pt idx="3">
                  <c:v>57.06</c:v>
                </c:pt>
                <c:pt idx="4">
                  <c:v>55.82</c:v>
                </c:pt>
              </c:numCache>
            </c:numRef>
          </c:val>
          <c:extLst>
            <c:ext xmlns:c16="http://schemas.microsoft.com/office/drawing/2014/chart" uri="{C3380CC4-5D6E-409C-BE32-E72D297353CC}">
              <c16:uniqueId val="{00000000-F021-4483-9684-93D00C5C4C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F021-4483-9684-93D00C5C4C6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A7-499A-9026-C993767367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2A7-499A-9026-C993767367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131.53</c:v>
                </c:pt>
                <c:pt idx="1">
                  <c:v>117.79</c:v>
                </c:pt>
                <c:pt idx="2">
                  <c:v>122.66</c:v>
                </c:pt>
                <c:pt idx="3">
                  <c:v>133.21</c:v>
                </c:pt>
                <c:pt idx="4">
                  <c:v>128.97999999999999</c:v>
                </c:pt>
              </c:numCache>
            </c:numRef>
          </c:val>
          <c:extLst>
            <c:ext xmlns:c16="http://schemas.microsoft.com/office/drawing/2014/chart" uri="{C3380CC4-5D6E-409C-BE32-E72D297353CC}">
              <c16:uniqueId val="{00000000-EF69-4F79-9D17-D9026FD61F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EF69-4F79-9D17-D9026FD61F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62.44</c:v>
                </c:pt>
                <c:pt idx="1">
                  <c:v>62.44</c:v>
                </c:pt>
                <c:pt idx="2">
                  <c:v>62.67</c:v>
                </c:pt>
                <c:pt idx="3">
                  <c:v>62.65</c:v>
                </c:pt>
                <c:pt idx="4">
                  <c:v>56.27</c:v>
                </c:pt>
              </c:numCache>
            </c:numRef>
          </c:val>
          <c:extLst>
            <c:ext xmlns:c16="http://schemas.microsoft.com/office/drawing/2014/chart" uri="{C3380CC4-5D6E-409C-BE32-E72D297353CC}">
              <c16:uniqueId val="{00000000-96E8-4FED-B74B-47A429A101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96E8-4FED-B74B-47A429A101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6.39</c:v>
                </c:pt>
              </c:numCache>
            </c:numRef>
          </c:val>
          <c:extLst>
            <c:ext xmlns:c16="http://schemas.microsoft.com/office/drawing/2014/chart" uri="{C3380CC4-5D6E-409C-BE32-E72D297353CC}">
              <c16:uniqueId val="{00000000-257B-4FBD-A984-AE381A7103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257B-4FBD-A984-AE381A7103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1044.43</c:v>
                </c:pt>
                <c:pt idx="1">
                  <c:v>1423.65</c:v>
                </c:pt>
                <c:pt idx="2">
                  <c:v>1487.11</c:v>
                </c:pt>
                <c:pt idx="3">
                  <c:v>662.42</c:v>
                </c:pt>
                <c:pt idx="4">
                  <c:v>655.12</c:v>
                </c:pt>
              </c:numCache>
            </c:numRef>
          </c:val>
          <c:extLst>
            <c:ext xmlns:c16="http://schemas.microsoft.com/office/drawing/2014/chart" uri="{C3380CC4-5D6E-409C-BE32-E72D297353CC}">
              <c16:uniqueId val="{00000000-40ED-4EE8-A3AD-C808304FA1C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40ED-4EE8-A3AD-C808304FA1C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194.7</c:v>
                </c:pt>
                <c:pt idx="1">
                  <c:v>186.68</c:v>
                </c:pt>
                <c:pt idx="2">
                  <c:v>166.61</c:v>
                </c:pt>
                <c:pt idx="3">
                  <c:v>158.54</c:v>
                </c:pt>
                <c:pt idx="4">
                  <c:v>187.58</c:v>
                </c:pt>
              </c:numCache>
            </c:numRef>
          </c:val>
          <c:extLst>
            <c:ext xmlns:c16="http://schemas.microsoft.com/office/drawing/2014/chart" uri="{C3380CC4-5D6E-409C-BE32-E72D297353CC}">
              <c16:uniqueId val="{00000000-2432-4333-9DD7-3D288A51BD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2432-4333-9DD7-3D288A51BD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133.93</c:v>
                </c:pt>
                <c:pt idx="1">
                  <c:v>118.73</c:v>
                </c:pt>
                <c:pt idx="2">
                  <c:v>124.03</c:v>
                </c:pt>
                <c:pt idx="3">
                  <c:v>135.65</c:v>
                </c:pt>
                <c:pt idx="4">
                  <c:v>130.85</c:v>
                </c:pt>
              </c:numCache>
            </c:numRef>
          </c:val>
          <c:extLst>
            <c:ext xmlns:c16="http://schemas.microsoft.com/office/drawing/2014/chart" uri="{C3380CC4-5D6E-409C-BE32-E72D297353CC}">
              <c16:uniqueId val="{00000000-128A-43BF-82C8-43BE5B462F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128A-43BF-82C8-43BE5B462F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19.71</c:v>
                </c:pt>
                <c:pt idx="1">
                  <c:v>22.23</c:v>
                </c:pt>
                <c:pt idx="2">
                  <c:v>21.29</c:v>
                </c:pt>
                <c:pt idx="3">
                  <c:v>19.46</c:v>
                </c:pt>
                <c:pt idx="4">
                  <c:v>20.18</c:v>
                </c:pt>
              </c:numCache>
            </c:numRef>
          </c:val>
          <c:extLst>
            <c:ext xmlns:c16="http://schemas.microsoft.com/office/drawing/2014/chart" uri="{C3380CC4-5D6E-409C-BE32-E72D297353CC}">
              <c16:uniqueId val="{00000000-78C8-4434-9291-C7716005E76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78C8-4434-9291-C7716005E76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82.56</c:v>
                </c:pt>
                <c:pt idx="1">
                  <c:v>83.61</c:v>
                </c:pt>
                <c:pt idx="2">
                  <c:v>80.52</c:v>
                </c:pt>
                <c:pt idx="3">
                  <c:v>78.260000000000005</c:v>
                </c:pt>
                <c:pt idx="4">
                  <c:v>77.39</c:v>
                </c:pt>
              </c:numCache>
            </c:numRef>
          </c:val>
          <c:extLst>
            <c:ext xmlns:c16="http://schemas.microsoft.com/office/drawing/2014/chart" uri="{C3380CC4-5D6E-409C-BE32-E72D297353CC}">
              <c16:uniqueId val="{00000000-942F-4CA1-AB76-CF7FAB29AC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942F-4CA1-AB76-CF7FAB29AC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92</c:v>
                </c:pt>
                <c:pt idx="1">
                  <c:v>92</c:v>
                </c:pt>
                <c:pt idx="2">
                  <c:v>92</c:v>
                </c:pt>
                <c:pt idx="3">
                  <c:v>92</c:v>
                </c:pt>
                <c:pt idx="4">
                  <c:v>92</c:v>
                </c:pt>
              </c:numCache>
            </c:numRef>
          </c:val>
          <c:extLst>
            <c:ext xmlns:c16="http://schemas.microsoft.com/office/drawing/2014/chart" uri="{C3380CC4-5D6E-409C-BE32-E72D297353CC}">
              <c16:uniqueId val="{00000000-3553-4914-9517-D40FF623CC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3553-4914-9517-D40FF623CC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Q1"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茨城県　高萩市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15478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75.5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5</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18400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103</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131.53</v>
      </c>
      <c r="Y32" s="90"/>
      <c r="Z32" s="90"/>
      <c r="AA32" s="90"/>
      <c r="AB32" s="90"/>
      <c r="AC32" s="90"/>
      <c r="AD32" s="90"/>
      <c r="AE32" s="90"/>
      <c r="AF32" s="90"/>
      <c r="AG32" s="90"/>
      <c r="AH32" s="90"/>
      <c r="AI32" s="90"/>
      <c r="AJ32" s="90"/>
      <c r="AK32" s="90"/>
      <c r="AL32" s="90"/>
      <c r="AM32" s="90"/>
      <c r="AN32" s="90"/>
      <c r="AO32" s="90"/>
      <c r="AP32" s="90"/>
      <c r="AQ32" s="91"/>
      <c r="AR32" s="89">
        <f>データ!U6</f>
        <v>117.79</v>
      </c>
      <c r="AS32" s="90"/>
      <c r="AT32" s="90"/>
      <c r="AU32" s="90"/>
      <c r="AV32" s="90"/>
      <c r="AW32" s="90"/>
      <c r="AX32" s="90"/>
      <c r="AY32" s="90"/>
      <c r="AZ32" s="90"/>
      <c r="BA32" s="90"/>
      <c r="BB32" s="90"/>
      <c r="BC32" s="90"/>
      <c r="BD32" s="90"/>
      <c r="BE32" s="90"/>
      <c r="BF32" s="90"/>
      <c r="BG32" s="90"/>
      <c r="BH32" s="90"/>
      <c r="BI32" s="90"/>
      <c r="BJ32" s="90"/>
      <c r="BK32" s="91"/>
      <c r="BL32" s="89">
        <f>データ!V6</f>
        <v>122.66</v>
      </c>
      <c r="BM32" s="90"/>
      <c r="BN32" s="90"/>
      <c r="BO32" s="90"/>
      <c r="BP32" s="90"/>
      <c r="BQ32" s="90"/>
      <c r="BR32" s="90"/>
      <c r="BS32" s="90"/>
      <c r="BT32" s="90"/>
      <c r="BU32" s="90"/>
      <c r="BV32" s="90"/>
      <c r="BW32" s="90"/>
      <c r="BX32" s="90"/>
      <c r="BY32" s="90"/>
      <c r="BZ32" s="90"/>
      <c r="CA32" s="90"/>
      <c r="CB32" s="90"/>
      <c r="CC32" s="90"/>
      <c r="CD32" s="90"/>
      <c r="CE32" s="91"/>
      <c r="CF32" s="89">
        <f>データ!W6</f>
        <v>133.21</v>
      </c>
      <c r="CG32" s="90"/>
      <c r="CH32" s="90"/>
      <c r="CI32" s="90"/>
      <c r="CJ32" s="90"/>
      <c r="CK32" s="90"/>
      <c r="CL32" s="90"/>
      <c r="CM32" s="90"/>
      <c r="CN32" s="90"/>
      <c r="CO32" s="90"/>
      <c r="CP32" s="90"/>
      <c r="CQ32" s="90"/>
      <c r="CR32" s="90"/>
      <c r="CS32" s="90"/>
      <c r="CT32" s="90"/>
      <c r="CU32" s="90"/>
      <c r="CV32" s="90"/>
      <c r="CW32" s="90"/>
      <c r="CX32" s="90"/>
      <c r="CY32" s="91"/>
      <c r="CZ32" s="89">
        <f>データ!X6</f>
        <v>128.97999999999999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1044.43</v>
      </c>
      <c r="JM32" s="90"/>
      <c r="JN32" s="90"/>
      <c r="JO32" s="90"/>
      <c r="JP32" s="90"/>
      <c r="JQ32" s="90"/>
      <c r="JR32" s="90"/>
      <c r="JS32" s="90"/>
      <c r="JT32" s="90"/>
      <c r="JU32" s="90"/>
      <c r="JV32" s="90"/>
      <c r="JW32" s="90"/>
      <c r="JX32" s="90"/>
      <c r="JY32" s="90"/>
      <c r="JZ32" s="90"/>
      <c r="KA32" s="90"/>
      <c r="KB32" s="90"/>
      <c r="KC32" s="90"/>
      <c r="KD32" s="90"/>
      <c r="KE32" s="91"/>
      <c r="KF32" s="89">
        <f>データ!AQ6</f>
        <v>1423.65</v>
      </c>
      <c r="KG32" s="90"/>
      <c r="KH32" s="90"/>
      <c r="KI32" s="90"/>
      <c r="KJ32" s="90"/>
      <c r="KK32" s="90"/>
      <c r="KL32" s="90"/>
      <c r="KM32" s="90"/>
      <c r="KN32" s="90"/>
      <c r="KO32" s="90"/>
      <c r="KP32" s="90"/>
      <c r="KQ32" s="90"/>
      <c r="KR32" s="90"/>
      <c r="KS32" s="90"/>
      <c r="KT32" s="90"/>
      <c r="KU32" s="90"/>
      <c r="KV32" s="90"/>
      <c r="KW32" s="90"/>
      <c r="KX32" s="90"/>
      <c r="KY32" s="91"/>
      <c r="KZ32" s="89">
        <f>データ!AR6</f>
        <v>1487.11</v>
      </c>
      <c r="LA32" s="90"/>
      <c r="LB32" s="90"/>
      <c r="LC32" s="90"/>
      <c r="LD32" s="90"/>
      <c r="LE32" s="90"/>
      <c r="LF32" s="90"/>
      <c r="LG32" s="90"/>
      <c r="LH32" s="90"/>
      <c r="LI32" s="90"/>
      <c r="LJ32" s="90"/>
      <c r="LK32" s="90"/>
      <c r="LL32" s="90"/>
      <c r="LM32" s="90"/>
      <c r="LN32" s="90"/>
      <c r="LO32" s="90"/>
      <c r="LP32" s="90"/>
      <c r="LQ32" s="90"/>
      <c r="LR32" s="90"/>
      <c r="LS32" s="91"/>
      <c r="LT32" s="89">
        <f>データ!AS6</f>
        <v>662.42</v>
      </c>
      <c r="LU32" s="90"/>
      <c r="LV32" s="90"/>
      <c r="LW32" s="90"/>
      <c r="LX32" s="90"/>
      <c r="LY32" s="90"/>
      <c r="LZ32" s="90"/>
      <c r="MA32" s="90"/>
      <c r="MB32" s="90"/>
      <c r="MC32" s="90"/>
      <c r="MD32" s="90"/>
      <c r="ME32" s="90"/>
      <c r="MF32" s="90"/>
      <c r="MG32" s="90"/>
      <c r="MH32" s="90"/>
      <c r="MI32" s="90"/>
      <c r="MJ32" s="90"/>
      <c r="MK32" s="90"/>
      <c r="ML32" s="90"/>
      <c r="MM32" s="91"/>
      <c r="MN32" s="89">
        <f>データ!AT6</f>
        <v>655.12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194.7</v>
      </c>
      <c r="OG32" s="90"/>
      <c r="OH32" s="90"/>
      <c r="OI32" s="90"/>
      <c r="OJ32" s="90"/>
      <c r="OK32" s="90"/>
      <c r="OL32" s="90"/>
      <c r="OM32" s="90"/>
      <c r="ON32" s="90"/>
      <c r="OO32" s="90"/>
      <c r="OP32" s="90"/>
      <c r="OQ32" s="90"/>
      <c r="OR32" s="90"/>
      <c r="OS32" s="90"/>
      <c r="OT32" s="90"/>
      <c r="OU32" s="90"/>
      <c r="OV32" s="90"/>
      <c r="OW32" s="90"/>
      <c r="OX32" s="90"/>
      <c r="OY32" s="91"/>
      <c r="OZ32" s="89">
        <f>データ!BB6</f>
        <v>186.68</v>
      </c>
      <c r="PA32" s="90"/>
      <c r="PB32" s="90"/>
      <c r="PC32" s="90"/>
      <c r="PD32" s="90"/>
      <c r="PE32" s="90"/>
      <c r="PF32" s="90"/>
      <c r="PG32" s="90"/>
      <c r="PH32" s="90"/>
      <c r="PI32" s="90"/>
      <c r="PJ32" s="90"/>
      <c r="PK32" s="90"/>
      <c r="PL32" s="90"/>
      <c r="PM32" s="90"/>
      <c r="PN32" s="90"/>
      <c r="PO32" s="90"/>
      <c r="PP32" s="90"/>
      <c r="PQ32" s="90"/>
      <c r="PR32" s="90"/>
      <c r="PS32" s="91"/>
      <c r="PT32" s="89">
        <f>データ!BC6</f>
        <v>166.61</v>
      </c>
      <c r="PU32" s="90"/>
      <c r="PV32" s="90"/>
      <c r="PW32" s="90"/>
      <c r="PX32" s="90"/>
      <c r="PY32" s="90"/>
      <c r="PZ32" s="90"/>
      <c r="QA32" s="90"/>
      <c r="QB32" s="90"/>
      <c r="QC32" s="90"/>
      <c r="QD32" s="90"/>
      <c r="QE32" s="90"/>
      <c r="QF32" s="90"/>
      <c r="QG32" s="90"/>
      <c r="QH32" s="90"/>
      <c r="QI32" s="90"/>
      <c r="QJ32" s="90"/>
      <c r="QK32" s="90"/>
      <c r="QL32" s="90"/>
      <c r="QM32" s="91"/>
      <c r="QN32" s="89">
        <f>データ!BD6</f>
        <v>158.54</v>
      </c>
      <c r="QO32" s="90"/>
      <c r="QP32" s="90"/>
      <c r="QQ32" s="90"/>
      <c r="QR32" s="90"/>
      <c r="QS32" s="90"/>
      <c r="QT32" s="90"/>
      <c r="QU32" s="90"/>
      <c r="QV32" s="90"/>
      <c r="QW32" s="90"/>
      <c r="QX32" s="90"/>
      <c r="QY32" s="90"/>
      <c r="QZ32" s="90"/>
      <c r="RA32" s="90"/>
      <c r="RB32" s="90"/>
      <c r="RC32" s="90"/>
      <c r="RD32" s="90"/>
      <c r="RE32" s="90"/>
      <c r="RF32" s="90"/>
      <c r="RG32" s="91"/>
      <c r="RH32" s="89">
        <f>データ!BE6</f>
        <v>187.58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133.93</v>
      </c>
      <c r="Y55" s="90"/>
      <c r="Z55" s="90"/>
      <c r="AA55" s="90"/>
      <c r="AB55" s="90"/>
      <c r="AC55" s="90"/>
      <c r="AD55" s="90"/>
      <c r="AE55" s="90"/>
      <c r="AF55" s="90"/>
      <c r="AG55" s="90"/>
      <c r="AH55" s="90"/>
      <c r="AI55" s="90"/>
      <c r="AJ55" s="90"/>
      <c r="AK55" s="90"/>
      <c r="AL55" s="90"/>
      <c r="AM55" s="90"/>
      <c r="AN55" s="90"/>
      <c r="AO55" s="90"/>
      <c r="AP55" s="90"/>
      <c r="AQ55" s="91"/>
      <c r="AR55" s="89">
        <f>データ!BM6</f>
        <v>118.73</v>
      </c>
      <c r="AS55" s="90"/>
      <c r="AT55" s="90"/>
      <c r="AU55" s="90"/>
      <c r="AV55" s="90"/>
      <c r="AW55" s="90"/>
      <c r="AX55" s="90"/>
      <c r="AY55" s="90"/>
      <c r="AZ55" s="90"/>
      <c r="BA55" s="90"/>
      <c r="BB55" s="90"/>
      <c r="BC55" s="90"/>
      <c r="BD55" s="90"/>
      <c r="BE55" s="90"/>
      <c r="BF55" s="90"/>
      <c r="BG55" s="90"/>
      <c r="BH55" s="90"/>
      <c r="BI55" s="90"/>
      <c r="BJ55" s="90"/>
      <c r="BK55" s="91"/>
      <c r="BL55" s="89">
        <f>データ!BN6</f>
        <v>124.03</v>
      </c>
      <c r="BM55" s="90"/>
      <c r="BN55" s="90"/>
      <c r="BO55" s="90"/>
      <c r="BP55" s="90"/>
      <c r="BQ55" s="90"/>
      <c r="BR55" s="90"/>
      <c r="BS55" s="90"/>
      <c r="BT55" s="90"/>
      <c r="BU55" s="90"/>
      <c r="BV55" s="90"/>
      <c r="BW55" s="90"/>
      <c r="BX55" s="90"/>
      <c r="BY55" s="90"/>
      <c r="BZ55" s="90"/>
      <c r="CA55" s="90"/>
      <c r="CB55" s="90"/>
      <c r="CC55" s="90"/>
      <c r="CD55" s="90"/>
      <c r="CE55" s="91"/>
      <c r="CF55" s="89">
        <f>データ!BO6</f>
        <v>135.65</v>
      </c>
      <c r="CG55" s="90"/>
      <c r="CH55" s="90"/>
      <c r="CI55" s="90"/>
      <c r="CJ55" s="90"/>
      <c r="CK55" s="90"/>
      <c r="CL55" s="90"/>
      <c r="CM55" s="90"/>
      <c r="CN55" s="90"/>
      <c r="CO55" s="90"/>
      <c r="CP55" s="90"/>
      <c r="CQ55" s="90"/>
      <c r="CR55" s="90"/>
      <c r="CS55" s="90"/>
      <c r="CT55" s="90"/>
      <c r="CU55" s="90"/>
      <c r="CV55" s="90"/>
      <c r="CW55" s="90"/>
      <c r="CX55" s="90"/>
      <c r="CY55" s="91"/>
      <c r="CZ55" s="89">
        <f>データ!BP6</f>
        <v>130.85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19.71</v>
      </c>
      <c r="ES55" s="90"/>
      <c r="ET55" s="90"/>
      <c r="EU55" s="90"/>
      <c r="EV55" s="90"/>
      <c r="EW55" s="90"/>
      <c r="EX55" s="90"/>
      <c r="EY55" s="90"/>
      <c r="EZ55" s="90"/>
      <c r="FA55" s="90"/>
      <c r="FB55" s="90"/>
      <c r="FC55" s="90"/>
      <c r="FD55" s="90"/>
      <c r="FE55" s="90"/>
      <c r="FF55" s="90"/>
      <c r="FG55" s="90"/>
      <c r="FH55" s="90"/>
      <c r="FI55" s="90"/>
      <c r="FJ55" s="90"/>
      <c r="FK55" s="91"/>
      <c r="FL55" s="89">
        <f>データ!BX6</f>
        <v>22.23</v>
      </c>
      <c r="FM55" s="90"/>
      <c r="FN55" s="90"/>
      <c r="FO55" s="90"/>
      <c r="FP55" s="90"/>
      <c r="FQ55" s="90"/>
      <c r="FR55" s="90"/>
      <c r="FS55" s="90"/>
      <c r="FT55" s="90"/>
      <c r="FU55" s="90"/>
      <c r="FV55" s="90"/>
      <c r="FW55" s="90"/>
      <c r="FX55" s="90"/>
      <c r="FY55" s="90"/>
      <c r="FZ55" s="90"/>
      <c r="GA55" s="90"/>
      <c r="GB55" s="90"/>
      <c r="GC55" s="90"/>
      <c r="GD55" s="90"/>
      <c r="GE55" s="91"/>
      <c r="GF55" s="89">
        <f>データ!BY6</f>
        <v>21.29</v>
      </c>
      <c r="GG55" s="90"/>
      <c r="GH55" s="90"/>
      <c r="GI55" s="90"/>
      <c r="GJ55" s="90"/>
      <c r="GK55" s="90"/>
      <c r="GL55" s="90"/>
      <c r="GM55" s="90"/>
      <c r="GN55" s="90"/>
      <c r="GO55" s="90"/>
      <c r="GP55" s="90"/>
      <c r="GQ55" s="90"/>
      <c r="GR55" s="90"/>
      <c r="GS55" s="90"/>
      <c r="GT55" s="90"/>
      <c r="GU55" s="90"/>
      <c r="GV55" s="90"/>
      <c r="GW55" s="90"/>
      <c r="GX55" s="90"/>
      <c r="GY55" s="91"/>
      <c r="GZ55" s="89">
        <f>データ!BZ6</f>
        <v>19.46</v>
      </c>
      <c r="HA55" s="90"/>
      <c r="HB55" s="90"/>
      <c r="HC55" s="90"/>
      <c r="HD55" s="90"/>
      <c r="HE55" s="90"/>
      <c r="HF55" s="90"/>
      <c r="HG55" s="90"/>
      <c r="HH55" s="90"/>
      <c r="HI55" s="90"/>
      <c r="HJ55" s="90"/>
      <c r="HK55" s="90"/>
      <c r="HL55" s="90"/>
      <c r="HM55" s="90"/>
      <c r="HN55" s="90"/>
      <c r="HO55" s="90"/>
      <c r="HP55" s="90"/>
      <c r="HQ55" s="90"/>
      <c r="HR55" s="90"/>
      <c r="HS55" s="91"/>
      <c r="HT55" s="89">
        <f>データ!CA6</f>
        <v>20.18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82.56</v>
      </c>
      <c r="JM55" s="90"/>
      <c r="JN55" s="90"/>
      <c r="JO55" s="90"/>
      <c r="JP55" s="90"/>
      <c r="JQ55" s="90"/>
      <c r="JR55" s="90"/>
      <c r="JS55" s="90"/>
      <c r="JT55" s="90"/>
      <c r="JU55" s="90"/>
      <c r="JV55" s="90"/>
      <c r="JW55" s="90"/>
      <c r="JX55" s="90"/>
      <c r="JY55" s="90"/>
      <c r="JZ55" s="90"/>
      <c r="KA55" s="90"/>
      <c r="KB55" s="90"/>
      <c r="KC55" s="90"/>
      <c r="KD55" s="90"/>
      <c r="KE55" s="91"/>
      <c r="KF55" s="89">
        <f>データ!CI6</f>
        <v>83.61</v>
      </c>
      <c r="KG55" s="90"/>
      <c r="KH55" s="90"/>
      <c r="KI55" s="90"/>
      <c r="KJ55" s="90"/>
      <c r="KK55" s="90"/>
      <c r="KL55" s="90"/>
      <c r="KM55" s="90"/>
      <c r="KN55" s="90"/>
      <c r="KO55" s="90"/>
      <c r="KP55" s="90"/>
      <c r="KQ55" s="90"/>
      <c r="KR55" s="90"/>
      <c r="KS55" s="90"/>
      <c r="KT55" s="90"/>
      <c r="KU55" s="90"/>
      <c r="KV55" s="90"/>
      <c r="KW55" s="90"/>
      <c r="KX55" s="90"/>
      <c r="KY55" s="91"/>
      <c r="KZ55" s="89">
        <f>データ!CJ6</f>
        <v>80.52</v>
      </c>
      <c r="LA55" s="90"/>
      <c r="LB55" s="90"/>
      <c r="LC55" s="90"/>
      <c r="LD55" s="90"/>
      <c r="LE55" s="90"/>
      <c r="LF55" s="90"/>
      <c r="LG55" s="90"/>
      <c r="LH55" s="90"/>
      <c r="LI55" s="90"/>
      <c r="LJ55" s="90"/>
      <c r="LK55" s="90"/>
      <c r="LL55" s="90"/>
      <c r="LM55" s="90"/>
      <c r="LN55" s="90"/>
      <c r="LO55" s="90"/>
      <c r="LP55" s="90"/>
      <c r="LQ55" s="90"/>
      <c r="LR55" s="90"/>
      <c r="LS55" s="91"/>
      <c r="LT55" s="89">
        <f>データ!CK6</f>
        <v>78.260000000000005</v>
      </c>
      <c r="LU55" s="90"/>
      <c r="LV55" s="90"/>
      <c r="LW55" s="90"/>
      <c r="LX55" s="90"/>
      <c r="LY55" s="90"/>
      <c r="LZ55" s="90"/>
      <c r="MA55" s="90"/>
      <c r="MB55" s="90"/>
      <c r="MC55" s="90"/>
      <c r="MD55" s="90"/>
      <c r="ME55" s="90"/>
      <c r="MF55" s="90"/>
      <c r="MG55" s="90"/>
      <c r="MH55" s="90"/>
      <c r="MI55" s="90"/>
      <c r="MJ55" s="90"/>
      <c r="MK55" s="90"/>
      <c r="ML55" s="90"/>
      <c r="MM55" s="91"/>
      <c r="MN55" s="89">
        <f>データ!CL6</f>
        <v>77.39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92</v>
      </c>
      <c r="OG55" s="90"/>
      <c r="OH55" s="90"/>
      <c r="OI55" s="90"/>
      <c r="OJ55" s="90"/>
      <c r="OK55" s="90"/>
      <c r="OL55" s="90"/>
      <c r="OM55" s="90"/>
      <c r="ON55" s="90"/>
      <c r="OO55" s="90"/>
      <c r="OP55" s="90"/>
      <c r="OQ55" s="90"/>
      <c r="OR55" s="90"/>
      <c r="OS55" s="90"/>
      <c r="OT55" s="90"/>
      <c r="OU55" s="90"/>
      <c r="OV55" s="90"/>
      <c r="OW55" s="90"/>
      <c r="OX55" s="90"/>
      <c r="OY55" s="91"/>
      <c r="OZ55" s="89">
        <f>データ!CT6</f>
        <v>92</v>
      </c>
      <c r="PA55" s="90"/>
      <c r="PB55" s="90"/>
      <c r="PC55" s="90"/>
      <c r="PD55" s="90"/>
      <c r="PE55" s="90"/>
      <c r="PF55" s="90"/>
      <c r="PG55" s="90"/>
      <c r="PH55" s="90"/>
      <c r="PI55" s="90"/>
      <c r="PJ55" s="90"/>
      <c r="PK55" s="90"/>
      <c r="PL55" s="90"/>
      <c r="PM55" s="90"/>
      <c r="PN55" s="90"/>
      <c r="PO55" s="90"/>
      <c r="PP55" s="90"/>
      <c r="PQ55" s="90"/>
      <c r="PR55" s="90"/>
      <c r="PS55" s="91"/>
      <c r="PT55" s="89">
        <f>データ!CU6</f>
        <v>92</v>
      </c>
      <c r="PU55" s="90"/>
      <c r="PV55" s="90"/>
      <c r="PW55" s="90"/>
      <c r="PX55" s="90"/>
      <c r="PY55" s="90"/>
      <c r="PZ55" s="90"/>
      <c r="QA55" s="90"/>
      <c r="QB55" s="90"/>
      <c r="QC55" s="90"/>
      <c r="QD55" s="90"/>
      <c r="QE55" s="90"/>
      <c r="QF55" s="90"/>
      <c r="QG55" s="90"/>
      <c r="QH55" s="90"/>
      <c r="QI55" s="90"/>
      <c r="QJ55" s="90"/>
      <c r="QK55" s="90"/>
      <c r="QL55" s="90"/>
      <c r="QM55" s="91"/>
      <c r="QN55" s="89">
        <f>データ!CV6</f>
        <v>92</v>
      </c>
      <c r="QO55" s="90"/>
      <c r="QP55" s="90"/>
      <c r="QQ55" s="90"/>
      <c r="QR55" s="90"/>
      <c r="QS55" s="90"/>
      <c r="QT55" s="90"/>
      <c r="QU55" s="90"/>
      <c r="QV55" s="90"/>
      <c r="QW55" s="90"/>
      <c r="QX55" s="90"/>
      <c r="QY55" s="90"/>
      <c r="QZ55" s="90"/>
      <c r="RA55" s="90"/>
      <c r="RB55" s="90"/>
      <c r="RC55" s="90"/>
      <c r="RD55" s="90"/>
      <c r="RE55" s="90"/>
      <c r="RF55" s="90"/>
      <c r="RG55" s="91"/>
      <c r="RH55" s="89">
        <f>データ!CW6</f>
        <v>92</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53.55</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54.33</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56.29</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57.06</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55.82</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62.44</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62.44</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62.67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62.65</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56.27</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6.39</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56.07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56.81</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57.34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40.880000000000003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41.24</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39.020000000000003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39.57</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41.29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0.03</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uhjgWLZ0n2sJccKsJOQ4xPDKLkfhyTVuwVyD4S/CQjnVYGP8dC1VybG9SZZ3PcV3DztXaiMS65X8soko06Apwg==" saltValue="fouDIMR98aDSh87ZB6hju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131.53</v>
      </c>
      <c r="U6" s="35">
        <f>U7</f>
        <v>117.79</v>
      </c>
      <c r="V6" s="35">
        <f>V7</f>
        <v>122.66</v>
      </c>
      <c r="W6" s="35">
        <f>W7</f>
        <v>133.21</v>
      </c>
      <c r="X6" s="35">
        <f t="shared" si="3"/>
        <v>128.97999999999999</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1044.43</v>
      </c>
      <c r="AQ6" s="35">
        <f>AQ7</f>
        <v>1423.65</v>
      </c>
      <c r="AR6" s="35">
        <f>AR7</f>
        <v>1487.11</v>
      </c>
      <c r="AS6" s="35">
        <f>AS7</f>
        <v>662.42</v>
      </c>
      <c r="AT6" s="35">
        <f t="shared" si="3"/>
        <v>655.12</v>
      </c>
      <c r="AU6" s="35">
        <f t="shared" si="3"/>
        <v>771.18</v>
      </c>
      <c r="AV6" s="35">
        <f t="shared" si="3"/>
        <v>815.18</v>
      </c>
      <c r="AW6" s="35">
        <f t="shared" si="3"/>
        <v>808.62</v>
      </c>
      <c r="AX6" s="35">
        <f t="shared" si="3"/>
        <v>717.27</v>
      </c>
      <c r="AY6" s="35">
        <f t="shared" si="3"/>
        <v>676.82</v>
      </c>
      <c r="AZ6" s="33" t="str">
        <f>IF(AZ7="-","【-】","【"&amp;SUBSTITUTE(TEXT(AZ7,"#,##0.00"),"-","△")&amp;"】")</f>
        <v>【439.16】</v>
      </c>
      <c r="BA6" s="35">
        <f t="shared" si="3"/>
        <v>194.7</v>
      </c>
      <c r="BB6" s="35">
        <f>BB7</f>
        <v>186.68</v>
      </c>
      <c r="BC6" s="35">
        <f>BC7</f>
        <v>166.61</v>
      </c>
      <c r="BD6" s="35">
        <f>BD7</f>
        <v>158.54</v>
      </c>
      <c r="BE6" s="35">
        <f t="shared" si="3"/>
        <v>187.58</v>
      </c>
      <c r="BF6" s="35">
        <f t="shared" si="3"/>
        <v>444.01</v>
      </c>
      <c r="BG6" s="35">
        <f t="shared" si="3"/>
        <v>413.29</v>
      </c>
      <c r="BH6" s="35">
        <f t="shared" si="3"/>
        <v>408.48</v>
      </c>
      <c r="BI6" s="35">
        <f t="shared" si="3"/>
        <v>383.72</v>
      </c>
      <c r="BJ6" s="35">
        <f t="shared" si="3"/>
        <v>356.59</v>
      </c>
      <c r="BK6" s="33" t="str">
        <f>IF(BK7="-","【-】","【"&amp;SUBSTITUTE(TEXT(BK7,"#,##0.00"),"-","△")&amp;"】")</f>
        <v>【227.97】</v>
      </c>
      <c r="BL6" s="35">
        <f t="shared" si="3"/>
        <v>133.93</v>
      </c>
      <c r="BM6" s="35">
        <f>BM7</f>
        <v>118.73</v>
      </c>
      <c r="BN6" s="35">
        <f>BN7</f>
        <v>124.03</v>
      </c>
      <c r="BO6" s="35">
        <f>BO7</f>
        <v>135.65</v>
      </c>
      <c r="BP6" s="35">
        <f t="shared" si="3"/>
        <v>130.85</v>
      </c>
      <c r="BQ6" s="35">
        <f t="shared" si="3"/>
        <v>96.49</v>
      </c>
      <c r="BR6" s="35">
        <f t="shared" si="3"/>
        <v>101.92</v>
      </c>
      <c r="BS6" s="35">
        <f t="shared" si="3"/>
        <v>98.05</v>
      </c>
      <c r="BT6" s="35">
        <f t="shared" si="3"/>
        <v>100.19</v>
      </c>
      <c r="BU6" s="35">
        <f t="shared" si="3"/>
        <v>99.63</v>
      </c>
      <c r="BV6" s="33" t="str">
        <f>IF(BV7="-","【-】","【"&amp;SUBSTITUTE(TEXT(BV7,"#,##0.00"),"-","△")&amp;"】")</f>
        <v>【107.69】</v>
      </c>
      <c r="BW6" s="35">
        <f t="shared" si="3"/>
        <v>19.71</v>
      </c>
      <c r="BX6" s="35">
        <f>BX7</f>
        <v>22.23</v>
      </c>
      <c r="BY6" s="35">
        <f>BY7</f>
        <v>21.29</v>
      </c>
      <c r="BZ6" s="35">
        <f>BZ7</f>
        <v>19.46</v>
      </c>
      <c r="CA6" s="35">
        <f t="shared" si="3"/>
        <v>20.18</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82.56</v>
      </c>
      <c r="CI6" s="35">
        <f>CI7</f>
        <v>83.61</v>
      </c>
      <c r="CJ6" s="35">
        <f>CJ7</f>
        <v>80.52</v>
      </c>
      <c r="CK6" s="35">
        <f>CK7</f>
        <v>78.260000000000005</v>
      </c>
      <c r="CL6" s="35">
        <f t="shared" si="5"/>
        <v>77.39</v>
      </c>
      <c r="CM6" s="35">
        <f t="shared" si="5"/>
        <v>44.67</v>
      </c>
      <c r="CN6" s="35">
        <f t="shared" si="5"/>
        <v>41.71</v>
      </c>
      <c r="CO6" s="35">
        <f t="shared" si="5"/>
        <v>47.02</v>
      </c>
      <c r="CP6" s="35">
        <f t="shared" si="5"/>
        <v>47.4</v>
      </c>
      <c r="CQ6" s="35">
        <f t="shared" si="5"/>
        <v>47.6</v>
      </c>
      <c r="CR6" s="33" t="str">
        <f>IF(CR7="-","【-】","【"&amp;SUBSTITUTE(TEXT(CR7,"#,##0.00"),"-","△")&amp;"】")</f>
        <v>【52.31】</v>
      </c>
      <c r="CS6" s="35">
        <f t="shared" ref="CS6:DB6" si="6">CS7</f>
        <v>92</v>
      </c>
      <c r="CT6" s="35">
        <f>CT7</f>
        <v>92</v>
      </c>
      <c r="CU6" s="35">
        <f>CU7</f>
        <v>92</v>
      </c>
      <c r="CV6" s="35">
        <f>CV7</f>
        <v>92</v>
      </c>
      <c r="CW6" s="35">
        <f t="shared" si="6"/>
        <v>92</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53.55</v>
      </c>
      <c r="DE6" s="35">
        <f>DE7</f>
        <v>54.33</v>
      </c>
      <c r="DF6" s="35">
        <f>DF7</f>
        <v>56.29</v>
      </c>
      <c r="DG6" s="35">
        <f>DG7</f>
        <v>57.06</v>
      </c>
      <c r="DH6" s="35">
        <f t="shared" si="7"/>
        <v>55.82</v>
      </c>
      <c r="DI6" s="35">
        <f t="shared" si="7"/>
        <v>55.38</v>
      </c>
      <c r="DJ6" s="35">
        <f t="shared" si="7"/>
        <v>56.07</v>
      </c>
      <c r="DK6" s="35">
        <f t="shared" si="7"/>
        <v>55.87</v>
      </c>
      <c r="DL6" s="35">
        <f t="shared" si="7"/>
        <v>56.81</v>
      </c>
      <c r="DM6" s="35">
        <f t="shared" si="7"/>
        <v>57.34</v>
      </c>
      <c r="DN6" s="33" t="str">
        <f>IF(DN7="-","【-】","【"&amp;SUBSTITUTE(TEXT(DN7,"#,##0.00"),"-","△")&amp;"】")</f>
        <v>【61.29】</v>
      </c>
      <c r="DO6" s="35">
        <f t="shared" ref="DO6:DX6" si="8">DO7</f>
        <v>62.44</v>
      </c>
      <c r="DP6" s="35">
        <f>DP7</f>
        <v>62.44</v>
      </c>
      <c r="DQ6" s="35">
        <f>DQ7</f>
        <v>62.67</v>
      </c>
      <c r="DR6" s="35">
        <f>DR7</f>
        <v>62.65</v>
      </c>
      <c r="DS6" s="35">
        <f t="shared" si="8"/>
        <v>56.27</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6.39</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20000</v>
      </c>
      <c r="L7" s="37" t="s">
        <v>95</v>
      </c>
      <c r="M7" s="38">
        <v>1</v>
      </c>
      <c r="N7" s="38">
        <v>15478</v>
      </c>
      <c r="O7" s="39" t="s">
        <v>96</v>
      </c>
      <c r="P7" s="39">
        <v>75.5</v>
      </c>
      <c r="Q7" s="38">
        <v>5</v>
      </c>
      <c r="R7" s="38">
        <v>18400</v>
      </c>
      <c r="S7" s="37" t="s">
        <v>97</v>
      </c>
      <c r="T7" s="40">
        <v>131.53</v>
      </c>
      <c r="U7" s="40">
        <v>117.79</v>
      </c>
      <c r="V7" s="40">
        <v>122.66</v>
      </c>
      <c r="W7" s="40">
        <v>133.21</v>
      </c>
      <c r="X7" s="40">
        <v>128.97999999999999</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1044.43</v>
      </c>
      <c r="AQ7" s="40">
        <v>1423.65</v>
      </c>
      <c r="AR7" s="40">
        <v>1487.11</v>
      </c>
      <c r="AS7" s="40">
        <v>662.42</v>
      </c>
      <c r="AT7" s="40">
        <v>655.12</v>
      </c>
      <c r="AU7" s="40">
        <v>771.18</v>
      </c>
      <c r="AV7" s="40">
        <v>815.18</v>
      </c>
      <c r="AW7" s="40">
        <v>808.62</v>
      </c>
      <c r="AX7" s="40">
        <v>717.27</v>
      </c>
      <c r="AY7" s="40">
        <v>676.82</v>
      </c>
      <c r="AZ7" s="40">
        <v>439.16</v>
      </c>
      <c r="BA7" s="40">
        <v>194.7</v>
      </c>
      <c r="BB7" s="40">
        <v>186.68</v>
      </c>
      <c r="BC7" s="40">
        <v>166.61</v>
      </c>
      <c r="BD7" s="40">
        <v>158.54</v>
      </c>
      <c r="BE7" s="40">
        <v>187.58</v>
      </c>
      <c r="BF7" s="40">
        <v>444.01</v>
      </c>
      <c r="BG7" s="40">
        <v>413.29</v>
      </c>
      <c r="BH7" s="40">
        <v>408.48</v>
      </c>
      <c r="BI7" s="40">
        <v>383.72</v>
      </c>
      <c r="BJ7" s="40">
        <v>356.59</v>
      </c>
      <c r="BK7" s="40">
        <v>227.97</v>
      </c>
      <c r="BL7" s="40">
        <v>133.93</v>
      </c>
      <c r="BM7" s="40">
        <v>118.73</v>
      </c>
      <c r="BN7" s="40">
        <v>124.03</v>
      </c>
      <c r="BO7" s="40">
        <v>135.65</v>
      </c>
      <c r="BP7" s="40">
        <v>130.85</v>
      </c>
      <c r="BQ7" s="40">
        <v>96.49</v>
      </c>
      <c r="BR7" s="40">
        <v>101.92</v>
      </c>
      <c r="BS7" s="40">
        <v>98.05</v>
      </c>
      <c r="BT7" s="40">
        <v>100.19</v>
      </c>
      <c r="BU7" s="40">
        <v>99.63</v>
      </c>
      <c r="BV7" s="40">
        <v>107.69</v>
      </c>
      <c r="BW7" s="40">
        <v>19.71</v>
      </c>
      <c r="BX7" s="40">
        <v>22.23</v>
      </c>
      <c r="BY7" s="40">
        <v>21.29</v>
      </c>
      <c r="BZ7" s="40">
        <v>19.46</v>
      </c>
      <c r="CA7" s="40">
        <v>20.18</v>
      </c>
      <c r="CB7" s="40">
        <v>33.229999999999997</v>
      </c>
      <c r="CC7" s="40">
        <v>31.6</v>
      </c>
      <c r="CD7" s="40">
        <v>33.26</v>
      </c>
      <c r="CE7" s="40">
        <v>32.869999999999997</v>
      </c>
      <c r="CF7" s="40">
        <v>34.1</v>
      </c>
      <c r="CG7" s="40">
        <v>20.260000000000002</v>
      </c>
      <c r="CH7" s="40">
        <v>82.56</v>
      </c>
      <c r="CI7" s="40">
        <v>83.61</v>
      </c>
      <c r="CJ7" s="40">
        <v>80.52</v>
      </c>
      <c r="CK7" s="40">
        <v>78.260000000000005</v>
      </c>
      <c r="CL7" s="40">
        <v>77.39</v>
      </c>
      <c r="CM7" s="40">
        <v>44.67</v>
      </c>
      <c r="CN7" s="40">
        <v>41.71</v>
      </c>
      <c r="CO7" s="40">
        <v>47.02</v>
      </c>
      <c r="CP7" s="40">
        <v>47.4</v>
      </c>
      <c r="CQ7" s="40">
        <v>47.6</v>
      </c>
      <c r="CR7" s="40">
        <v>52.31</v>
      </c>
      <c r="CS7" s="40">
        <v>92</v>
      </c>
      <c r="CT7" s="40">
        <v>92</v>
      </c>
      <c r="CU7" s="40">
        <v>92</v>
      </c>
      <c r="CV7" s="40">
        <v>92</v>
      </c>
      <c r="CW7" s="40">
        <v>92</v>
      </c>
      <c r="CX7" s="40">
        <v>63.89</v>
      </c>
      <c r="CY7" s="40">
        <v>64.7</v>
      </c>
      <c r="CZ7" s="40">
        <v>65.38</v>
      </c>
      <c r="DA7" s="40">
        <v>68.25</v>
      </c>
      <c r="DB7" s="40">
        <v>68.150000000000006</v>
      </c>
      <c r="DC7" s="40">
        <v>77.2</v>
      </c>
      <c r="DD7" s="40">
        <v>53.55</v>
      </c>
      <c r="DE7" s="40">
        <v>54.33</v>
      </c>
      <c r="DF7" s="40">
        <v>56.29</v>
      </c>
      <c r="DG7" s="40">
        <v>57.06</v>
      </c>
      <c r="DH7" s="40">
        <v>55.82</v>
      </c>
      <c r="DI7" s="40">
        <v>55.38</v>
      </c>
      <c r="DJ7" s="40">
        <v>56.07</v>
      </c>
      <c r="DK7" s="40">
        <v>55.87</v>
      </c>
      <c r="DL7" s="40">
        <v>56.81</v>
      </c>
      <c r="DM7" s="40">
        <v>57.34</v>
      </c>
      <c r="DN7" s="40">
        <v>61.29</v>
      </c>
      <c r="DO7" s="40">
        <v>62.44</v>
      </c>
      <c r="DP7" s="40">
        <v>62.44</v>
      </c>
      <c r="DQ7" s="40">
        <v>62.67</v>
      </c>
      <c r="DR7" s="40">
        <v>62.65</v>
      </c>
      <c r="DS7" s="40">
        <v>56.27</v>
      </c>
      <c r="DT7" s="40">
        <v>40.880000000000003</v>
      </c>
      <c r="DU7" s="40">
        <v>41.24</v>
      </c>
      <c r="DV7" s="40">
        <v>39.020000000000003</v>
      </c>
      <c r="DW7" s="40">
        <v>39.57</v>
      </c>
      <c r="DX7" s="40">
        <v>41.29</v>
      </c>
      <c r="DY7" s="40">
        <v>50.74</v>
      </c>
      <c r="DZ7" s="40">
        <v>0</v>
      </c>
      <c r="EA7" s="40">
        <v>0</v>
      </c>
      <c r="EB7" s="40">
        <v>0</v>
      </c>
      <c r="EC7" s="40">
        <v>0</v>
      </c>
      <c r="ED7" s="40">
        <v>6.39</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131.53</v>
      </c>
      <c r="V11" s="48">
        <f>IF(U6="-",NA(),U6)</f>
        <v>117.79</v>
      </c>
      <c r="W11" s="48">
        <f>IF(V6="-",NA(),V6)</f>
        <v>122.66</v>
      </c>
      <c r="X11" s="48">
        <f>IF(W6="-",NA(),W6)</f>
        <v>133.21</v>
      </c>
      <c r="Y11" s="48">
        <f>IF(X6="-",NA(),X6)</f>
        <v>128.97999999999999</v>
      </c>
      <c r="AE11" s="47" t="s">
        <v>23</v>
      </c>
      <c r="AF11" s="48">
        <f>IF(AE6="-",NA(),AE6)</f>
        <v>0</v>
      </c>
      <c r="AG11" s="48">
        <f>IF(AF6="-",NA(),AF6)</f>
        <v>0</v>
      </c>
      <c r="AH11" s="48">
        <f>IF(AG6="-",NA(),AG6)</f>
        <v>0</v>
      </c>
      <c r="AI11" s="48">
        <f>IF(AH6="-",NA(),AH6)</f>
        <v>0</v>
      </c>
      <c r="AJ11" s="48">
        <f>IF(AI6="-",NA(),AI6)</f>
        <v>0</v>
      </c>
      <c r="AP11" s="47" t="s">
        <v>23</v>
      </c>
      <c r="AQ11" s="48">
        <f>IF(AP6="-",NA(),AP6)</f>
        <v>1044.43</v>
      </c>
      <c r="AR11" s="48">
        <f>IF(AQ6="-",NA(),AQ6)</f>
        <v>1423.65</v>
      </c>
      <c r="AS11" s="48">
        <f>IF(AR6="-",NA(),AR6)</f>
        <v>1487.11</v>
      </c>
      <c r="AT11" s="48">
        <f>IF(AS6="-",NA(),AS6)</f>
        <v>662.42</v>
      </c>
      <c r="AU11" s="48">
        <f>IF(AT6="-",NA(),AT6)</f>
        <v>655.12</v>
      </c>
      <c r="BA11" s="47" t="s">
        <v>23</v>
      </c>
      <c r="BB11" s="48">
        <f>IF(BA6="-",NA(),BA6)</f>
        <v>194.7</v>
      </c>
      <c r="BC11" s="48">
        <f>IF(BB6="-",NA(),BB6)</f>
        <v>186.68</v>
      </c>
      <c r="BD11" s="48">
        <f>IF(BC6="-",NA(),BC6)</f>
        <v>166.61</v>
      </c>
      <c r="BE11" s="48">
        <f>IF(BD6="-",NA(),BD6)</f>
        <v>158.54</v>
      </c>
      <c r="BF11" s="48">
        <f>IF(BE6="-",NA(),BE6)</f>
        <v>187.58</v>
      </c>
      <c r="BL11" s="47" t="s">
        <v>23</v>
      </c>
      <c r="BM11" s="48">
        <f>IF(BL6="-",NA(),BL6)</f>
        <v>133.93</v>
      </c>
      <c r="BN11" s="48">
        <f>IF(BM6="-",NA(),BM6)</f>
        <v>118.73</v>
      </c>
      <c r="BO11" s="48">
        <f>IF(BN6="-",NA(),BN6)</f>
        <v>124.03</v>
      </c>
      <c r="BP11" s="48">
        <f>IF(BO6="-",NA(),BO6)</f>
        <v>135.65</v>
      </c>
      <c r="BQ11" s="48">
        <f>IF(BP6="-",NA(),BP6)</f>
        <v>130.85</v>
      </c>
      <c r="BW11" s="47" t="s">
        <v>23</v>
      </c>
      <c r="BX11" s="48">
        <f>IF(BW6="-",NA(),BW6)</f>
        <v>19.71</v>
      </c>
      <c r="BY11" s="48">
        <f>IF(BX6="-",NA(),BX6)</f>
        <v>22.23</v>
      </c>
      <c r="BZ11" s="48">
        <f>IF(BY6="-",NA(),BY6)</f>
        <v>21.29</v>
      </c>
      <c r="CA11" s="48">
        <f>IF(BZ6="-",NA(),BZ6)</f>
        <v>19.46</v>
      </c>
      <c r="CB11" s="48">
        <f>IF(CA6="-",NA(),CA6)</f>
        <v>20.18</v>
      </c>
      <c r="CH11" s="47" t="s">
        <v>23</v>
      </c>
      <c r="CI11" s="48">
        <f>IF(CH6="-",NA(),CH6)</f>
        <v>82.56</v>
      </c>
      <c r="CJ11" s="48">
        <f>IF(CI6="-",NA(),CI6)</f>
        <v>83.61</v>
      </c>
      <c r="CK11" s="48">
        <f>IF(CJ6="-",NA(),CJ6)</f>
        <v>80.52</v>
      </c>
      <c r="CL11" s="48">
        <f>IF(CK6="-",NA(),CK6)</f>
        <v>78.260000000000005</v>
      </c>
      <c r="CM11" s="48">
        <f>IF(CL6="-",NA(),CL6)</f>
        <v>77.39</v>
      </c>
      <c r="CS11" s="47" t="s">
        <v>23</v>
      </c>
      <c r="CT11" s="48">
        <f>IF(CS6="-",NA(),CS6)</f>
        <v>92</v>
      </c>
      <c r="CU11" s="48">
        <f>IF(CT6="-",NA(),CT6)</f>
        <v>92</v>
      </c>
      <c r="CV11" s="48">
        <f>IF(CU6="-",NA(),CU6)</f>
        <v>92</v>
      </c>
      <c r="CW11" s="48">
        <f>IF(CV6="-",NA(),CV6)</f>
        <v>92</v>
      </c>
      <c r="CX11" s="48">
        <f>IF(CW6="-",NA(),CW6)</f>
        <v>92</v>
      </c>
      <c r="DD11" s="47" t="s">
        <v>23</v>
      </c>
      <c r="DE11" s="48">
        <f>IF(DD6="-",NA(),DD6)</f>
        <v>53.55</v>
      </c>
      <c r="DF11" s="48">
        <f>IF(DE6="-",NA(),DE6)</f>
        <v>54.33</v>
      </c>
      <c r="DG11" s="48">
        <f>IF(DF6="-",NA(),DF6)</f>
        <v>56.29</v>
      </c>
      <c r="DH11" s="48">
        <f>IF(DG6="-",NA(),DG6)</f>
        <v>57.06</v>
      </c>
      <c r="DI11" s="48">
        <f>IF(DH6="-",NA(),DH6)</f>
        <v>55.82</v>
      </c>
      <c r="DO11" s="47" t="s">
        <v>23</v>
      </c>
      <c r="DP11" s="48">
        <f>IF(DO6="-",NA(),DO6)</f>
        <v>62.44</v>
      </c>
      <c r="DQ11" s="48">
        <f>IF(DP6="-",NA(),DP6)</f>
        <v>62.44</v>
      </c>
      <c r="DR11" s="48">
        <f>IF(DQ6="-",NA(),DQ6)</f>
        <v>62.67</v>
      </c>
      <c r="DS11" s="48">
        <f>IF(DR6="-",NA(),DR6)</f>
        <v>62.65</v>
      </c>
      <c r="DT11" s="48">
        <f>IF(DS6="-",NA(),DS6)</f>
        <v>56.27</v>
      </c>
      <c r="DZ11" s="47" t="s">
        <v>23</v>
      </c>
      <c r="EA11" s="48">
        <f>IF(DZ6="-",NA(),DZ6)</f>
        <v>0</v>
      </c>
      <c r="EB11" s="48">
        <f>IF(EA6="-",NA(),EA6)</f>
        <v>0</v>
      </c>
      <c r="EC11" s="48">
        <f>IF(EB6="-",NA(),EB6)</f>
        <v>0</v>
      </c>
      <c r="ED11" s="48">
        <f>IF(EC6="-",NA(),EC6)</f>
        <v>0</v>
      </c>
      <c r="EE11" s="48">
        <f>IF(ED6="-",NA(),ED6)</f>
        <v>6.39</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2026-01-22T09:54:40Z</cp:lastPrinted>
  <dcterms:created xsi:type="dcterms:W3CDTF">2025-12-15T05:02:01Z</dcterms:created>
  <dcterms:modified xsi:type="dcterms:W3CDTF">2026-02-26T06:47:42Z</dcterms:modified>
  <cp:category/>
</cp:coreProperties>
</file>