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適\010_水道（簡水含む）\"/>
    </mc:Choice>
  </mc:AlternateContent>
  <xr:revisionPtr revIDLastSave="0" documentId="8_{0CB5D5D5-2AA3-4F43-A66A-2FFC438A59C6}" xr6:coauthVersionLast="47" xr6:coauthVersionMax="47" xr10:uidLastSave="{00000000-0000-0000-0000-000000000000}"/>
  <workbookProtection workbookAlgorithmName="SHA-512" workbookHashValue="LVkx/nJg6ZL9ZyTMiP/0edG8KatwMA0q4qR+BfKqEhLlw8RuvDN+F/DWIqjk7PrVggjgt21rPOvhOjrsfaZrgg==" workbookSaltValue="RSbaDbzDY0opbrHMQMxL7A==" workbookSpinCount="100000" lockStructure="1"/>
  <bookViews>
    <workbookView xWindow="2037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<sst xmlns="http://schemas.openxmlformats.org/spreadsheetml/2006/main" count="228" uniqueCount="111">
  <si>
    <t>非設置</t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</si>
  <si>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1"/>
  </si>
  <si>
    <t>人口（人）</t>
    <rPh sb="0" eb="2">
      <t>ジンコウ</t>
    </rPh>
    <rPh sb="3" eb="4">
      <t>ヒト</t>
    </rPh>
    <phoneticPr fontId="1"/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</si>
  <si>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</si>
  <si>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</si>
  <si>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</si>
  <si>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</si>
  <si>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</si>
  <si>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</si>
  <si>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茨城県　北茨城市</t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</si>
  <si>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</si>
  <si>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</si>
  <si>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</si>
  <si>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</si>
  <si>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</si>
  <si>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</si>
  <si>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</si>
  <si>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</si>
  <si>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</si>
  <si>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</si>
  <si>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</si>
  <si>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</si>
  <si>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</si>
  <si>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</si>
  <si>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A5</t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</si>
  <si>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</si>
  <si>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</si>
  <si>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</si>
  <si>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</si>
  <si>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1⑥</t>
  </si>
  <si>
    <t>小項目</t>
    <rPh sb="0" eb="3">
      <t>ショウコウモク</t>
    </rPh>
    <phoneticPr fontId="1"/>
  </si>
  <si>
    <t>現在給水人口(人)</t>
  </si>
  <si>
    <t>基本情報</t>
    <rPh sb="0" eb="2">
      <t>キホン</t>
    </rPh>
    <rPh sb="2" eb="4">
      <t>ジョウホウ</t>
    </rPh>
    <phoneticPr fontId="1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</si>
  <si>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1"/>
  </si>
  <si>
    <t>－</t>
  </si>
  <si>
    <t>2①</t>
  </si>
  <si>
    <t>類似団体平均値（平均値）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</si>
  <si>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</si>
  <si>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</si>
  <si>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</si>
  <si>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</si>
  <si>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</si>
  <si>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</si>
  <si>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</si>
  <si>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1. 経営の健全性・効率性について</t>
  </si>
  <si>
    <t>1④</t>
  </si>
  <si>
    <t>2. 老朽化の状況について</t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</si>
  <si>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</si>
  <si>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</si>
  <si>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</si>
  <si>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</si>
  <si>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1②</t>
  </si>
  <si>
    <t>1③</t>
  </si>
  <si>
    <t>1⑦</t>
  </si>
  <si>
    <t>年度</t>
    <rPh sb="0" eb="2">
      <t>ネンド</t>
    </rPh>
    <phoneticPr fontId="1"/>
  </si>
  <si>
    <t>1⑧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</si>
  <si>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</si>
  <si>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</si>
  <si>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</si>
  <si>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</si>
  <si>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</si>
  <si>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</si>
  <si>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</si>
  <si>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</si>
  <si>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</si>
  <si>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</si>
  <si>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</si>
  <si>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</si>
  <si>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</si>
  <si>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</si>
  <si>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</si>
  <si>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</si>
  <si>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</si>
  <si>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</si>
  <si>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</si>
  <si>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</si>
  <si>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</si>
  <si>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</si>
  <si>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</si>
  <si>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</si>
  <si>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</si>
  <si>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</si>
  <si>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</si>
  <si>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</si>
  <si>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</si>
  <si>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</si>
  <si>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</si>
  <si>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</si>
  <si>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</si>
  <si>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</si>
  <si>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</si>
  <si>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</si>
  <si>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</si>
  <si>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</si>
  <si>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</si>
  <si>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法適用</t>
  </si>
  <si>
    <t>水道事業</t>
  </si>
  <si>
    <t>末端給水事業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</si>
  <si>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</si>
  <si>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</si>
  <si>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</si>
  <si>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</si>
  <si>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</si>
  <si>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</si>
  <si>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</si>
  <si>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</si>
  <si>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</si>
  <si>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</si>
  <si>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経営の健全性・効率性、老朽化の状況ともに全国平均・類似団体と比較してやや低い水準となっている。
　人口減少や物価高騰の影響を受け経営状況は悪化、施設の老朽化も進んでいる。また、近年では技術系を中心に人材確保が困難となってきている。
　今後は、財政計画を見直した上で、料金改定等を適格に行い、経営の健全化・効率化を図りながら、施設の更新と人材の確保を計画的に進める必要がある。</t>
    <rPh sb="50" eb="52">
      <t>ジンコウ</t>
    </rPh>
    <rPh sb="52" eb="54">
      <t>ゲンショウ</t>
    </rPh>
    <rPh sb="55" eb="57">
      <t>ブッカ</t>
    </rPh>
    <rPh sb="57" eb="59">
      <t>コウトウ</t>
    </rPh>
    <rPh sb="60" eb="62">
      <t>エイキョウ</t>
    </rPh>
    <rPh sb="63" eb="64">
      <t>ウ</t>
    </rPh>
    <rPh sb="70" eb="72">
      <t>アッカ</t>
    </rPh>
    <rPh sb="80" eb="81">
      <t>スス</t>
    </rPh>
    <rPh sb="89" eb="91">
      <t>キンネン</t>
    </rPh>
    <rPh sb="93" eb="96">
      <t>ギジュツケイ</t>
    </rPh>
    <rPh sb="97" eb="99">
      <t>チュウシン</t>
    </rPh>
    <rPh sb="100" eb="102">
      <t>ジンザイ</t>
    </rPh>
    <rPh sb="102" eb="104">
      <t>カク</t>
    </rPh>
    <rPh sb="105" eb="107">
      <t>コンナン</t>
    </rPh>
    <rPh sb="122" eb="124">
      <t>ザイセイ</t>
    </rPh>
    <rPh sb="124" eb="126">
      <t>ケイカク</t>
    </rPh>
    <rPh sb="127" eb="129">
      <t>ミナオ</t>
    </rPh>
    <rPh sb="131" eb="132">
      <t>ウエ</t>
    </rPh>
    <rPh sb="134" eb="136">
      <t>リョウキン</t>
    </rPh>
    <rPh sb="136" eb="138">
      <t>カイテイ</t>
    </rPh>
    <rPh sb="138" eb="139">
      <t>トウ</t>
    </rPh>
    <rPh sb="140" eb="142">
      <t>テキカク</t>
    </rPh>
    <rPh sb="143" eb="144">
      <t>オコナ</t>
    </rPh>
    <rPh sb="169" eb="171">
      <t>ジンザイ</t>
    </rPh>
    <rPh sb="172" eb="174">
      <t>カク</t>
    </rPh>
    <rPh sb="175" eb="178">
      <t>ケイカクテキ</t>
    </rPh>
    <phoneticPr fontId="1"/>
  </si>
  <si>
    <t>①経常収支比率
　給水人口の減少、物価高騰の影響を受け下降傾向にある。収支改善に向けた対策が必要である。
④企業債残高対給水収益比率
　過去に行った施設の大規模更新事業の影響により、全国平均・類似団体と比較して高くなっている。適宜、財政計画を見直す必要がある。
⑤料金回収率
　人口減少や物価高騰の影響を受け下降傾向にある。収益改善と費用抑制が必要である。
⑥給水原価
　有収水量の減少、物価高騰による影響を受け上昇傾向にある。今後、更なる費用抑制に努める必要がある。
⑦施設利用率
　低い状況にあり、施設のダウンサイジング等の検討が必要である。
⑧有収率
　100％を大きく下回っており、施設の老朽化による漏水が大きな原因と考えられる。老朽管更新・漏水調査により改善傾向が見られるものの、全国平均・類似団体と比較して低く、更なる対策が必要である。</t>
    <rPh sb="1" eb="3">
      <t>ケイジョウ</t>
    </rPh>
    <rPh sb="3" eb="5">
      <t>シュウシ</t>
    </rPh>
    <rPh sb="5" eb="7">
      <t>ヒリツ</t>
    </rPh>
    <rPh sb="9" eb="11">
      <t>キュウスイ</t>
    </rPh>
    <rPh sb="11" eb="13">
      <t>ジンコウ</t>
    </rPh>
    <rPh sb="14" eb="16">
      <t>ゲンショウ</t>
    </rPh>
    <rPh sb="25" eb="26">
      <t>ウ</t>
    </rPh>
    <rPh sb="27" eb="29">
      <t>カコウ</t>
    </rPh>
    <rPh sb="29" eb="31">
      <t>ケイコウ</t>
    </rPh>
    <rPh sb="35" eb="37">
      <t>シュウシ</t>
    </rPh>
    <rPh sb="37" eb="39">
      <t>カイゼン</t>
    </rPh>
    <rPh sb="40" eb="41">
      <t>ム</t>
    </rPh>
    <rPh sb="43" eb="45">
      <t>タイサク</t>
    </rPh>
    <rPh sb="46" eb="48">
      <t>ヒツヨウ</t>
    </rPh>
    <rPh sb="69" eb="71">
      <t>カコ</t>
    </rPh>
    <rPh sb="72" eb="73">
      <t>オコナ</t>
    </rPh>
    <rPh sb="75" eb="77">
      <t>シセツ</t>
    </rPh>
    <rPh sb="78" eb="81">
      <t>ダイキボ</t>
    </rPh>
    <rPh sb="81" eb="83">
      <t>コウシン</t>
    </rPh>
    <rPh sb="83" eb="85">
      <t>ジギョウ</t>
    </rPh>
    <rPh sb="86" eb="88">
      <t>エイキョウ</t>
    </rPh>
    <rPh sb="92" eb="94">
      <t>ゼンコク</t>
    </rPh>
    <rPh sb="94" eb="96">
      <t>ヘイキン</t>
    </rPh>
    <rPh sb="97" eb="101">
      <t>ルイジ</t>
    </rPh>
    <rPh sb="102" eb="104">
      <t>ヒカ</t>
    </rPh>
    <rPh sb="106" eb="107">
      <t>タカ</t>
    </rPh>
    <rPh sb="114" eb="116">
      <t>テキギ</t>
    </rPh>
    <rPh sb="117" eb="119">
      <t>ザイセイ</t>
    </rPh>
    <rPh sb="119" eb="121">
      <t>ケイカク</t>
    </rPh>
    <rPh sb="122" eb="124">
      <t>ミナオ</t>
    </rPh>
    <rPh sb="125" eb="127">
      <t>ヒツヨウ</t>
    </rPh>
    <rPh sb="147" eb="149">
      <t>リョウキン</t>
    </rPh>
    <rPh sb="149" eb="151">
      <t>カイシュウ</t>
    </rPh>
    <rPh sb="151" eb="152">
      <t>リツ</t>
    </rPh>
    <rPh sb="154" eb="156">
      <t>ジンコウ</t>
    </rPh>
    <rPh sb="156" eb="158">
      <t>ゲンショウ</t>
    </rPh>
    <rPh sb="159" eb="161">
      <t>ブッカ</t>
    </rPh>
    <rPh sb="161" eb="163">
      <t>コウトウ</t>
    </rPh>
    <rPh sb="164" eb="166">
      <t>エイキョウ</t>
    </rPh>
    <rPh sb="167" eb="168">
      <t>ウ</t>
    </rPh>
    <rPh sb="169" eb="171">
      <t>カコウ</t>
    </rPh>
    <rPh sb="171" eb="173">
      <t>ケイコウ</t>
    </rPh>
    <rPh sb="177" eb="179">
      <t>シュウエキ</t>
    </rPh>
    <rPh sb="179" eb="181">
      <t>カイゼン</t>
    </rPh>
    <rPh sb="182" eb="186">
      <t>ヒヨウヨ</t>
    </rPh>
    <rPh sb="187" eb="189">
      <t>ヒツヨウ</t>
    </rPh>
    <rPh sb="196" eb="198">
      <t>キュウスイ</t>
    </rPh>
    <rPh sb="198" eb="200">
      <t>ゲンカ</t>
    </rPh>
    <rPh sb="210" eb="212">
      <t>ブッカ</t>
    </rPh>
    <rPh sb="212" eb="214">
      <t>コウトウ</t>
    </rPh>
    <rPh sb="217" eb="219">
      <t>エイキョウ</t>
    </rPh>
    <rPh sb="220" eb="221">
      <t>ウ</t>
    </rPh>
    <rPh sb="222" eb="226">
      <t>ジョウショウケイコウ</t>
    </rPh>
    <rPh sb="230" eb="232">
      <t>コンゴ</t>
    </rPh>
    <rPh sb="233" eb="234">
      <t>サラ</t>
    </rPh>
    <rPh sb="236" eb="238">
      <t>ヒヨウ</t>
    </rPh>
    <rPh sb="238" eb="240">
      <t>ヨクセイ</t>
    </rPh>
    <rPh sb="241" eb="242">
      <t>ツト</t>
    </rPh>
    <rPh sb="244" eb="246">
      <t>ヒツヨウ</t>
    </rPh>
    <rPh sb="303" eb="304">
      <t>オオ</t>
    </rPh>
    <phoneticPr fontId="1"/>
  </si>
  <si>
    <t>①有形固定資産減価償却率
　大規模更新事業により改善は見られたものの、全国平均・類似団体と比較して、同程度、施設の老朽化が進んでいることを示している。今後とも施設の更新を計画的に実施していく必要がある。
②管路経年劣化率
　全国平均・類似団体と比較して、管路の経年劣化が進んでいることを示している。今後、管路の更新を計画的に実施していく必要がある。
③管路更新率
　令和6年度は、類似団体と比較して、同程度、管路の更新を実施できたことを示している。今後、財政状況の改善を図りながら、管路の更新を計画的に実施していく必要がある。</t>
    <rPh sb="14" eb="17">
      <t>ダイキボ</t>
    </rPh>
    <rPh sb="17" eb="19">
      <t>コウシン</t>
    </rPh>
    <rPh sb="19" eb="21">
      <t>ジギョウ</t>
    </rPh>
    <rPh sb="223" eb="225">
      <t>レイワ</t>
    </rPh>
    <rPh sb="226" eb="228">
      <t>ネンド</t>
    </rPh>
    <rPh sb="230" eb="234">
      <t>ルイジダンタイ</t>
    </rPh>
    <rPh sb="240" eb="243">
      <t>ドウテイド</t>
    </rPh>
    <rPh sb="250" eb="252">
      <t>ジッシ</t>
    </rPh>
    <rPh sb="267" eb="269">
      <t>ザイセイ</t>
    </rPh>
    <rPh sb="269" eb="271">
      <t>ジョウキョウ</t>
    </rPh>
    <rPh sb="272" eb="274">
      <t>カイゼン</t>
    </rPh>
    <rPh sb="275" eb="276">
      <t>ハカ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</si>
</sst>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9" xfId="0" applyFill="1" applyBorder="1" applyAlignment="1">
      <alignment vertical="center" shrinkToFit="1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0.31</c:v>
                </c:pt>
                <c:pt idx="1">
                  <c:v>0.25</c:v>
                </c:pt>
                <c:pt idx="2">
                  <c:v>0.61</c:v>
                </c:pt>
                <c:pt idx="3">
                  <c:v>0.37</c:v>
                </c:pt>
                <c:pt idx="4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3-41CC-96EA-E3C85F7D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1CC-96EA-E3C85F7D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56.62</c:v>
                </c:pt>
                <c:pt idx="1">
                  <c:v>56.24</c:v>
                </c:pt>
                <c:pt idx="2">
                  <c:v>55.31</c:v>
                </c:pt>
                <c:pt idx="3">
                  <c:v>53.92</c:v>
                </c:pt>
                <c:pt idx="4">
                  <c:v>54.53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0-4A19-B7DB-1C4411BF7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0-4A19-B7DB-1C4411BF7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81.48</c:v>
                </c:pt>
                <c:pt idx="1">
                  <c:v>81.739999999999995</c:v>
                </c:pt>
                <c:pt idx="2">
                  <c:v>81.87</c:v>
                </c:pt>
                <c:pt idx="3">
                  <c:v>81.99</c:v>
                </c:pt>
                <c:pt idx="4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F-4B8B-B3A8-A69BE5EC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F-4B8B-B3A8-A69BE5EC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118.75</c:v>
                </c:pt>
                <c:pt idx="1">
                  <c:v>119.18</c:v>
                </c:pt>
                <c:pt idx="2">
                  <c:v>102.1</c:v>
                </c:pt>
                <c:pt idx="3">
                  <c:v>102.65</c:v>
                </c:pt>
                <c:pt idx="4">
                  <c:v>102.99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2-4290-B6A0-7D0976F5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2-4290-B6A0-7D0976F5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55.71</c:v>
                </c:pt>
                <c:pt idx="1">
                  <c:v>49.16</c:v>
                </c:pt>
                <c:pt idx="2">
                  <c:v>50.6</c:v>
                </c:pt>
                <c:pt idx="3">
                  <c:v>51.12</c:v>
                </c:pt>
                <c:pt idx="4">
                  <c:v>52.51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E-4DAB-82E5-AA064570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E-4DAB-82E5-AA064570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31.3</c:v>
                </c:pt>
                <c:pt idx="1">
                  <c:v>31.18</c:v>
                </c:pt>
                <c:pt idx="2">
                  <c:v>32.270000000000003</c:v>
                </c:pt>
                <c:pt idx="3">
                  <c:v>34.229999999999997</c:v>
                </c:pt>
                <c:pt idx="4">
                  <c:v>35.28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2-4548-A9C5-6548E675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2-4548-A9C5-6548E675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8-41DD-A722-5B202AE6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8-41DD-A722-5B202AE6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46.76</c:v>
                </c:pt>
                <c:pt idx="1">
                  <c:v>219.31</c:v>
                </c:pt>
                <c:pt idx="2">
                  <c:v>186.39</c:v>
                </c:pt>
                <c:pt idx="3">
                  <c:v>157.68</c:v>
                </c:pt>
                <c:pt idx="4">
                  <c:v>127.66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051-8B5A-EEA5D28C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4-4051-8B5A-EEA5D28C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510.54</c:v>
                </c:pt>
                <c:pt idx="1">
                  <c:v>658.72</c:v>
                </c:pt>
                <c:pt idx="2">
                  <c:v>635.08000000000004</c:v>
                </c:pt>
                <c:pt idx="3">
                  <c:v>789.4</c:v>
                </c:pt>
                <c:pt idx="4">
                  <c:v>594.33000000000004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D-44C5-BCDF-10AFDC19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D-44C5-BCDF-10AFDC19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113.46</c:v>
                </c:pt>
                <c:pt idx="1">
                  <c:v>110.85</c:v>
                </c:pt>
                <c:pt idx="2">
                  <c:v>93.93</c:v>
                </c:pt>
                <c:pt idx="3">
                  <c:v>76.209999999999994</c:v>
                </c:pt>
                <c:pt idx="4">
                  <c:v>99.47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9-4070-874A-E1384D6C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9-4070-874A-E1384D6C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170.19</c:v>
                </c:pt>
                <c:pt idx="1">
                  <c:v>174.91</c:v>
                </c:pt>
                <c:pt idx="2">
                  <c:v>207.03</c:v>
                </c:pt>
                <c:pt idx="3">
                  <c:v>206.85</c:v>
                </c:pt>
                <c:pt idx="4">
                  <c:v>196.67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C-4AE6-BBFA-E8E4337B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C-4AE6-BBFA-E8E4337B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45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688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931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2174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45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688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931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2174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45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769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9093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175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3418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2661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1904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1904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9525</xdr:rowOff>
    </xdr:from>
    <xdr:to>
      <xdr:col>46</xdr:col>
      <xdr:colOff>0</xdr:colOff>
      <xdr:row>40</xdr:row>
      <xdr:rowOff>80645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266170" y="6743700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3418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4175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64050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713595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928850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I1" zoomScaleNormal="100" workbookViewId="0">
      <selection activeCell="BJ58" sqref="BJ58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茨城県　北茨城市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11</v>
      </c>
      <c r="C7" s="52"/>
      <c r="D7" s="52"/>
      <c r="E7" s="52"/>
      <c r="F7" s="52"/>
      <c r="G7" s="52"/>
      <c r="H7" s="52"/>
      <c r="I7" s="51" t="s">
        <v>17</v>
      </c>
      <c r="J7" s="52"/>
      <c r="K7" s="52"/>
      <c r="L7" s="52"/>
      <c r="M7" s="52"/>
      <c r="N7" s="52"/>
      <c r="O7" s="67"/>
      <c r="P7" s="53" t="s">
        <v>10</v>
      </c>
      <c r="Q7" s="53"/>
      <c r="R7" s="53"/>
      <c r="S7" s="53"/>
      <c r="T7" s="53"/>
      <c r="U7" s="53"/>
      <c r="V7" s="53"/>
      <c r="W7" s="53" t="s">
        <v>18</v>
      </c>
      <c r="X7" s="53"/>
      <c r="Y7" s="53"/>
      <c r="Z7" s="53"/>
      <c r="AA7" s="53"/>
      <c r="AB7" s="53"/>
      <c r="AC7" s="53"/>
      <c r="AD7" s="53" t="s">
        <v>7</v>
      </c>
      <c r="AE7" s="53"/>
      <c r="AF7" s="53"/>
      <c r="AG7" s="53"/>
      <c r="AH7" s="53"/>
      <c r="AI7" s="53"/>
      <c r="AJ7" s="53"/>
      <c r="AK7" s="2"/>
      <c r="AL7" s="53" t="s">
        <v>2</v>
      </c>
      <c r="AM7" s="53"/>
      <c r="AN7" s="53"/>
      <c r="AO7" s="53"/>
      <c r="AP7" s="53"/>
      <c r="AQ7" s="53"/>
      <c r="AR7" s="53"/>
      <c r="AS7" s="53"/>
      <c r="AT7" s="51" t="s">
        <v>15</v>
      </c>
      <c r="AU7" s="52"/>
      <c r="AV7" s="52"/>
      <c r="AW7" s="52"/>
      <c r="AX7" s="52"/>
      <c r="AY7" s="52"/>
      <c r="AZ7" s="52"/>
      <c r="BA7" s="52"/>
      <c r="BB7" s="53" t="s">
        <v>19</v>
      </c>
      <c r="BC7" s="53"/>
      <c r="BD7" s="53"/>
      <c r="BE7" s="53"/>
      <c r="BF7" s="53"/>
      <c r="BG7" s="53"/>
      <c r="BH7" s="53"/>
      <c r="BI7" s="53"/>
      <c r="BJ7" s="3"/>
      <c r="BK7" s="3"/>
      <c r="BL7" s="68" t="s">
        <v>20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A5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2">
        <f>データ!$R$6</f>
        <v>40014</v>
      </c>
      <c r="AM8" s="62"/>
      <c r="AN8" s="62"/>
      <c r="AO8" s="62"/>
      <c r="AP8" s="62"/>
      <c r="AQ8" s="62"/>
      <c r="AR8" s="62"/>
      <c r="AS8" s="62"/>
      <c r="AT8" s="58">
        <f>データ!$S$6</f>
        <v>186.79</v>
      </c>
      <c r="AU8" s="59"/>
      <c r="AV8" s="59"/>
      <c r="AW8" s="59"/>
      <c r="AX8" s="59"/>
      <c r="AY8" s="59"/>
      <c r="AZ8" s="59"/>
      <c r="BA8" s="59"/>
      <c r="BB8" s="61">
        <f>データ!$T$6</f>
        <v>214.22</v>
      </c>
      <c r="BC8" s="61"/>
      <c r="BD8" s="61"/>
      <c r="BE8" s="61"/>
      <c r="BF8" s="61"/>
      <c r="BG8" s="61"/>
      <c r="BH8" s="61"/>
      <c r="BI8" s="61"/>
      <c r="BJ8" s="3"/>
      <c r="BK8" s="3"/>
      <c r="BL8" s="75" t="s">
        <v>16</v>
      </c>
      <c r="BM8" s="76"/>
      <c r="BN8" s="77" t="s">
        <v>22</v>
      </c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8"/>
    </row>
    <row r="9" spans="1:78" ht="18.75" customHeight="1" x14ac:dyDescent="0.15">
      <c r="A9" s="2"/>
      <c r="B9" s="51" t="s">
        <v>25</v>
      </c>
      <c r="C9" s="52"/>
      <c r="D9" s="52"/>
      <c r="E9" s="52"/>
      <c r="F9" s="52"/>
      <c r="G9" s="52"/>
      <c r="H9" s="52"/>
      <c r="I9" s="51" t="s">
        <v>26</v>
      </c>
      <c r="J9" s="52"/>
      <c r="K9" s="52"/>
      <c r="L9" s="52"/>
      <c r="M9" s="52"/>
      <c r="N9" s="52"/>
      <c r="O9" s="67"/>
      <c r="P9" s="53" t="s">
        <v>28</v>
      </c>
      <c r="Q9" s="53"/>
      <c r="R9" s="53"/>
      <c r="S9" s="53"/>
      <c r="T9" s="53"/>
      <c r="U9" s="53"/>
      <c r="V9" s="53"/>
      <c r="W9" s="53" t="s">
        <v>23</v>
      </c>
      <c r="X9" s="53"/>
      <c r="Y9" s="53"/>
      <c r="Z9" s="53"/>
      <c r="AA9" s="53"/>
      <c r="AB9" s="53"/>
      <c r="AC9" s="53"/>
      <c r="AD9" s="2"/>
      <c r="AE9" s="2"/>
      <c r="AF9" s="2"/>
      <c r="AG9" s="2"/>
      <c r="AH9" s="2"/>
      <c r="AI9" s="2"/>
      <c r="AJ9" s="2"/>
      <c r="AK9" s="2"/>
      <c r="AL9" s="53" t="s">
        <v>31</v>
      </c>
      <c r="AM9" s="53"/>
      <c r="AN9" s="53"/>
      <c r="AO9" s="53"/>
      <c r="AP9" s="53"/>
      <c r="AQ9" s="53"/>
      <c r="AR9" s="53"/>
      <c r="AS9" s="53"/>
      <c r="AT9" s="51" t="s">
        <v>33</v>
      </c>
      <c r="AU9" s="52"/>
      <c r="AV9" s="52"/>
      <c r="AW9" s="52"/>
      <c r="AX9" s="52"/>
      <c r="AY9" s="52"/>
      <c r="AZ9" s="52"/>
      <c r="BA9" s="52"/>
      <c r="BB9" s="53" t="s">
        <v>1</v>
      </c>
      <c r="BC9" s="53"/>
      <c r="BD9" s="53"/>
      <c r="BE9" s="53"/>
      <c r="BF9" s="53"/>
      <c r="BG9" s="53"/>
      <c r="BH9" s="53"/>
      <c r="BI9" s="53"/>
      <c r="BJ9" s="3"/>
      <c r="BK9" s="3"/>
      <c r="BL9" s="54" t="s">
        <v>34</v>
      </c>
      <c r="BM9" s="55"/>
      <c r="BN9" s="56" t="s">
        <v>36</v>
      </c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7"/>
    </row>
    <row r="10" spans="1:78" ht="18.75" customHeight="1" x14ac:dyDescent="0.15">
      <c r="A10" s="2"/>
      <c r="B10" s="58" t="str">
        <f>データ!$N$6</f>
        <v>-</v>
      </c>
      <c r="C10" s="59"/>
      <c r="D10" s="59"/>
      <c r="E10" s="59"/>
      <c r="F10" s="59"/>
      <c r="G10" s="59"/>
      <c r="H10" s="59"/>
      <c r="I10" s="58">
        <f>データ!$O$6</f>
        <v>49.32</v>
      </c>
      <c r="J10" s="59"/>
      <c r="K10" s="59"/>
      <c r="L10" s="59"/>
      <c r="M10" s="59"/>
      <c r="N10" s="59"/>
      <c r="O10" s="60"/>
      <c r="P10" s="61">
        <f>データ!$P$6</f>
        <v>94.49</v>
      </c>
      <c r="Q10" s="61"/>
      <c r="R10" s="61"/>
      <c r="S10" s="61"/>
      <c r="T10" s="61"/>
      <c r="U10" s="61"/>
      <c r="V10" s="61"/>
      <c r="W10" s="62">
        <f>データ!$Q$6</f>
        <v>3619</v>
      </c>
      <c r="X10" s="62"/>
      <c r="Y10" s="62"/>
      <c r="Z10" s="62"/>
      <c r="AA10" s="62"/>
      <c r="AB10" s="62"/>
      <c r="AC10" s="62"/>
      <c r="AD10" s="2"/>
      <c r="AE10" s="2"/>
      <c r="AF10" s="2"/>
      <c r="AG10" s="2"/>
      <c r="AH10" s="2"/>
      <c r="AI10" s="2"/>
      <c r="AJ10" s="2"/>
      <c r="AK10" s="2"/>
      <c r="AL10" s="62">
        <f>データ!$U$6</f>
        <v>37548</v>
      </c>
      <c r="AM10" s="62"/>
      <c r="AN10" s="62"/>
      <c r="AO10" s="62"/>
      <c r="AP10" s="62"/>
      <c r="AQ10" s="62"/>
      <c r="AR10" s="62"/>
      <c r="AS10" s="62"/>
      <c r="AT10" s="58">
        <f>データ!$V$6</f>
        <v>68.05</v>
      </c>
      <c r="AU10" s="59"/>
      <c r="AV10" s="59"/>
      <c r="AW10" s="59"/>
      <c r="AX10" s="59"/>
      <c r="AY10" s="59"/>
      <c r="AZ10" s="59"/>
      <c r="BA10" s="59"/>
      <c r="BB10" s="61">
        <f>データ!$W$6</f>
        <v>551.77</v>
      </c>
      <c r="BC10" s="61"/>
      <c r="BD10" s="61"/>
      <c r="BE10" s="61"/>
      <c r="BF10" s="61"/>
      <c r="BG10" s="61"/>
      <c r="BH10" s="61"/>
      <c r="BI10" s="61"/>
      <c r="BJ10" s="2"/>
      <c r="BK10" s="2"/>
      <c r="BL10" s="63" t="s">
        <v>38</v>
      </c>
      <c r="BM10" s="64"/>
      <c r="BN10" s="65" t="s">
        <v>40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41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43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3" t="s">
        <v>44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2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2"/>
      <c r="BK16" s="2"/>
      <c r="BL16" s="39" t="s">
        <v>109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2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2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2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2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2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2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2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2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2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2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2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2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2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2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2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2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2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2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2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2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2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2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2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2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2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2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2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2"/>
      <c r="BK45" s="2"/>
      <c r="BL45" s="33" t="s">
        <v>46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2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2"/>
      <c r="BK47" s="2"/>
      <c r="BL47" s="39" t="s">
        <v>110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2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2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2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2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2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2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2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2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2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2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1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1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1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2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3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30" t="s">
        <v>14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2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2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2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2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2"/>
      <c r="BK64" s="2"/>
      <c r="BL64" s="33" t="s">
        <v>13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2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2"/>
      <c r="BK66" s="2"/>
      <c r="BL66" s="39" t="s">
        <v>108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2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2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2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2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2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2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2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2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2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2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2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2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1"/>
      <c r="V79" s="1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1"/>
      <c r="AP79" s="1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2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1"/>
      <c r="V80" s="1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1"/>
      <c r="AP80" s="1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2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2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3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0"/>
    </row>
    <row r="84" spans="1:78" hidden="1" x14ac:dyDescent="0.15">
      <c r="B84" s="6" t="s">
        <v>47</v>
      </c>
      <c r="C84" s="6"/>
      <c r="D84" s="6"/>
      <c r="E84" s="6" t="s">
        <v>49</v>
      </c>
      <c r="F84" s="6" t="s">
        <v>51</v>
      </c>
      <c r="G84" s="6" t="s">
        <v>52</v>
      </c>
      <c r="H84" s="6" t="s">
        <v>45</v>
      </c>
      <c r="I84" s="6" t="s">
        <v>12</v>
      </c>
      <c r="J84" s="6" t="s">
        <v>29</v>
      </c>
      <c r="K84" s="6" t="s">
        <v>53</v>
      </c>
      <c r="L84" s="6" t="s">
        <v>55</v>
      </c>
      <c r="M84" s="6" t="s">
        <v>35</v>
      </c>
      <c r="N84" s="6" t="s">
        <v>57</v>
      </c>
      <c r="O84" s="6" t="s">
        <v>59</v>
      </c>
    </row>
    <row r="85" spans="1:78" hidden="1" x14ac:dyDescent="0.15">
      <c r="B85" s="6"/>
      <c r="C85" s="6"/>
      <c r="D85" s="6"/>
      <c r="E85" s="6" t="str">
        <f>データ!AH6</f>
        <v>【107.26】</v>
      </c>
      <c r="F85" s="6" t="str">
        <f>データ!AS6</f>
        <v>【1.61】</v>
      </c>
      <c r="G85" s="6" t="str">
        <f>データ!BD6</f>
        <v>【239.69】</v>
      </c>
      <c r="H85" s="6" t="str">
        <f>データ!BO6</f>
        <v>【264.86】</v>
      </c>
      <c r="I85" s="6" t="str">
        <f>データ!BZ6</f>
        <v>【97.59】</v>
      </c>
      <c r="J85" s="6" t="str">
        <f>データ!CK6</f>
        <v>【181.66】</v>
      </c>
      <c r="K85" s="6" t="str">
        <f>データ!CV6</f>
        <v>【60.21】</v>
      </c>
      <c r="L85" s="6" t="str">
        <f>データ!DG6</f>
        <v>【89.21】</v>
      </c>
      <c r="M85" s="6" t="str">
        <f>データ!DR6</f>
        <v>【52.41】</v>
      </c>
      <c r="N85" s="6" t="str">
        <f>データ!EC6</f>
        <v>【26.78】</v>
      </c>
      <c r="O85" s="6" t="str">
        <f>データ!EN6</f>
        <v>【0.59】</v>
      </c>
    </row>
  </sheetData>
  <sheetProtection algorithmName="SHA-512" hashValue="1NV5CHw+AGBrY9QptnIM4QxGTSRgPERn8PLi1lyhYvvi1oo4grIpp5DWpbXbPsRGfSHUoR0s7LPAsnjgagc93Q==" saltValue="0nWPGQLJN+zX3ZNgNV5Ddg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L10:BM10"/>
    <mergeCell ref="BN10:BY10"/>
    <mergeCell ref="B9:H9"/>
    <mergeCell ref="I9:O9"/>
    <mergeCell ref="P9:V9"/>
    <mergeCell ref="W9:AC9"/>
    <mergeCell ref="AL9:AS9"/>
    <mergeCell ref="B2:BZ4"/>
    <mergeCell ref="BL11:BZ13"/>
    <mergeCell ref="B14:BJ15"/>
    <mergeCell ref="BL14:BZ15"/>
    <mergeCell ref="BL45:BZ46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50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>
        <v>1</v>
      </c>
      <c r="Y1" s="23">
        <v>1</v>
      </c>
      <c r="Z1" s="23">
        <v>1</v>
      </c>
      <c r="AA1" s="23">
        <v>1</v>
      </c>
      <c r="AB1" s="23">
        <v>1</v>
      </c>
      <c r="AC1" s="23">
        <v>1</v>
      </c>
      <c r="AD1" s="23">
        <v>1</v>
      </c>
      <c r="AE1" s="23">
        <v>1</v>
      </c>
      <c r="AF1" s="23">
        <v>1</v>
      </c>
      <c r="AG1" s="23">
        <v>1</v>
      </c>
      <c r="AH1" s="23"/>
      <c r="AI1" s="23">
        <v>1</v>
      </c>
      <c r="AJ1" s="23">
        <v>1</v>
      </c>
      <c r="AK1" s="23">
        <v>1</v>
      </c>
      <c r="AL1" s="23">
        <v>1</v>
      </c>
      <c r="AM1" s="23">
        <v>1</v>
      </c>
      <c r="AN1" s="23">
        <v>1</v>
      </c>
      <c r="AO1" s="23">
        <v>1</v>
      </c>
      <c r="AP1" s="23">
        <v>1</v>
      </c>
      <c r="AQ1" s="23">
        <v>1</v>
      </c>
      <c r="AR1" s="23">
        <v>1</v>
      </c>
      <c r="AS1" s="23"/>
      <c r="AT1" s="23">
        <v>1</v>
      </c>
      <c r="AU1" s="23">
        <v>1</v>
      </c>
      <c r="AV1" s="23">
        <v>1</v>
      </c>
      <c r="AW1" s="23">
        <v>1</v>
      </c>
      <c r="AX1" s="23">
        <v>1</v>
      </c>
      <c r="AY1" s="23">
        <v>1</v>
      </c>
      <c r="AZ1" s="23">
        <v>1</v>
      </c>
      <c r="BA1" s="23">
        <v>1</v>
      </c>
      <c r="BB1" s="23">
        <v>1</v>
      </c>
      <c r="BC1" s="23">
        <v>1</v>
      </c>
      <c r="BD1" s="23"/>
      <c r="BE1" s="23">
        <v>1</v>
      </c>
      <c r="BF1" s="23">
        <v>1</v>
      </c>
      <c r="BG1" s="23">
        <v>1</v>
      </c>
      <c r="BH1" s="23">
        <v>1</v>
      </c>
      <c r="BI1" s="23">
        <v>1</v>
      </c>
      <c r="BJ1" s="23">
        <v>1</v>
      </c>
      <c r="BK1" s="23">
        <v>1</v>
      </c>
      <c r="BL1" s="23">
        <v>1</v>
      </c>
      <c r="BM1" s="23">
        <v>1</v>
      </c>
      <c r="BN1" s="23">
        <v>1</v>
      </c>
      <c r="BO1" s="23"/>
      <c r="BP1" s="23">
        <v>1</v>
      </c>
      <c r="BQ1" s="23">
        <v>1</v>
      </c>
      <c r="BR1" s="23">
        <v>1</v>
      </c>
      <c r="BS1" s="23">
        <v>1</v>
      </c>
      <c r="BT1" s="23">
        <v>1</v>
      </c>
      <c r="BU1" s="23">
        <v>1</v>
      </c>
      <c r="BV1" s="23">
        <v>1</v>
      </c>
      <c r="BW1" s="23">
        <v>1</v>
      </c>
      <c r="BX1" s="23">
        <v>1</v>
      </c>
      <c r="BY1" s="23">
        <v>1</v>
      </c>
      <c r="BZ1" s="23"/>
      <c r="CA1" s="23">
        <v>1</v>
      </c>
      <c r="CB1" s="23">
        <v>1</v>
      </c>
      <c r="CC1" s="23">
        <v>1</v>
      </c>
      <c r="CD1" s="23">
        <v>1</v>
      </c>
      <c r="CE1" s="23">
        <v>1</v>
      </c>
      <c r="CF1" s="23">
        <v>1</v>
      </c>
      <c r="CG1" s="23">
        <v>1</v>
      </c>
      <c r="CH1" s="23">
        <v>1</v>
      </c>
      <c r="CI1" s="23">
        <v>1</v>
      </c>
      <c r="CJ1" s="23">
        <v>1</v>
      </c>
      <c r="CK1" s="23"/>
      <c r="CL1" s="23">
        <v>1</v>
      </c>
      <c r="CM1" s="23">
        <v>1</v>
      </c>
      <c r="CN1" s="23">
        <v>1</v>
      </c>
      <c r="CO1" s="23">
        <v>1</v>
      </c>
      <c r="CP1" s="23">
        <v>1</v>
      </c>
      <c r="CQ1" s="23">
        <v>1</v>
      </c>
      <c r="CR1" s="23">
        <v>1</v>
      </c>
      <c r="CS1" s="23">
        <v>1</v>
      </c>
      <c r="CT1" s="23">
        <v>1</v>
      </c>
      <c r="CU1" s="23">
        <v>1</v>
      </c>
      <c r="CV1" s="23"/>
      <c r="CW1" s="23">
        <v>1</v>
      </c>
      <c r="CX1" s="23">
        <v>1</v>
      </c>
      <c r="CY1" s="23">
        <v>1</v>
      </c>
      <c r="CZ1" s="23">
        <v>1</v>
      </c>
      <c r="DA1" s="23">
        <v>1</v>
      </c>
      <c r="DB1" s="23">
        <v>1</v>
      </c>
      <c r="DC1" s="23">
        <v>1</v>
      </c>
      <c r="DD1" s="23">
        <v>1</v>
      </c>
      <c r="DE1" s="23">
        <v>1</v>
      </c>
      <c r="DF1" s="23">
        <v>1</v>
      </c>
      <c r="DG1" s="23"/>
      <c r="DH1" s="23">
        <v>1</v>
      </c>
      <c r="DI1" s="23">
        <v>1</v>
      </c>
      <c r="DJ1" s="23">
        <v>1</v>
      </c>
      <c r="DK1" s="23">
        <v>1</v>
      </c>
      <c r="DL1" s="23">
        <v>1</v>
      </c>
      <c r="DM1" s="23">
        <v>1</v>
      </c>
      <c r="DN1" s="23">
        <v>1</v>
      </c>
      <c r="DO1" s="23">
        <v>1</v>
      </c>
      <c r="DP1" s="23">
        <v>1</v>
      </c>
      <c r="DQ1" s="23">
        <v>1</v>
      </c>
      <c r="DR1" s="23"/>
      <c r="DS1" s="23">
        <v>1</v>
      </c>
      <c r="DT1" s="23">
        <v>1</v>
      </c>
      <c r="DU1" s="23">
        <v>1</v>
      </c>
      <c r="DV1" s="23">
        <v>1</v>
      </c>
      <c r="DW1" s="23">
        <v>1</v>
      </c>
      <c r="DX1" s="23">
        <v>1</v>
      </c>
      <c r="DY1" s="23">
        <v>1</v>
      </c>
      <c r="DZ1" s="23">
        <v>1</v>
      </c>
      <c r="EA1" s="23">
        <v>1</v>
      </c>
      <c r="EB1" s="23">
        <v>1</v>
      </c>
      <c r="EC1" s="23"/>
      <c r="ED1" s="23">
        <v>1</v>
      </c>
      <c r="EE1" s="23">
        <v>1</v>
      </c>
      <c r="EF1" s="23">
        <v>1</v>
      </c>
      <c r="EG1" s="23">
        <v>1</v>
      </c>
      <c r="EH1" s="23">
        <v>1</v>
      </c>
      <c r="EI1" s="23">
        <v>1</v>
      </c>
      <c r="EJ1" s="23">
        <v>1</v>
      </c>
      <c r="EK1" s="23">
        <v>1</v>
      </c>
      <c r="EL1" s="23">
        <v>1</v>
      </c>
      <c r="EM1" s="23">
        <v>1</v>
      </c>
      <c r="EN1" s="23"/>
    </row>
    <row r="2" spans="1:144" x14ac:dyDescent="0.15">
      <c r="A2" s="15" t="s">
        <v>60</v>
      </c>
      <c r="B2" s="15">
        <f t="shared" ref="B2:EN2" si="0">COLUMN()-1</f>
        <v>1</v>
      </c>
      <c r="C2" s="15">
        <f t="shared" si="0"/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si="0"/>
        <v>70</v>
      </c>
      <c r="BT2" s="15">
        <f t="shared" si="0"/>
        <v>71</v>
      </c>
      <c r="BU2" s="15">
        <f t="shared" si="0"/>
        <v>72</v>
      </c>
      <c r="BV2" s="15">
        <f t="shared" si="0"/>
        <v>73</v>
      </c>
      <c r="BW2" s="15">
        <f t="shared" si="0"/>
        <v>74</v>
      </c>
      <c r="BX2" s="15">
        <f t="shared" si="0"/>
        <v>75</v>
      </c>
      <c r="BY2" s="15">
        <f t="shared" si="0"/>
        <v>76</v>
      </c>
      <c r="BZ2" s="15">
        <f t="shared" si="0"/>
        <v>77</v>
      </c>
      <c r="CA2" s="15">
        <f t="shared" si="0"/>
        <v>78</v>
      </c>
      <c r="CB2" s="15">
        <f t="shared" si="0"/>
        <v>79</v>
      </c>
      <c r="CC2" s="15">
        <f t="shared" si="0"/>
        <v>80</v>
      </c>
      <c r="CD2" s="15">
        <f t="shared" si="0"/>
        <v>81</v>
      </c>
      <c r="CE2" s="15">
        <f t="shared" si="0"/>
        <v>82</v>
      </c>
      <c r="CF2" s="15">
        <f t="shared" si="0"/>
        <v>83</v>
      </c>
      <c r="CG2" s="15">
        <f t="shared" si="0"/>
        <v>84</v>
      </c>
      <c r="CH2" s="15">
        <f t="shared" si="0"/>
        <v>85</v>
      </c>
      <c r="CI2" s="15">
        <f t="shared" si="0"/>
        <v>86</v>
      </c>
      <c r="CJ2" s="15">
        <f t="shared" si="0"/>
        <v>87</v>
      </c>
      <c r="CK2" s="15">
        <f t="shared" si="0"/>
        <v>88</v>
      </c>
      <c r="CL2" s="15">
        <f t="shared" si="0"/>
        <v>89</v>
      </c>
      <c r="CM2" s="15">
        <f t="shared" si="0"/>
        <v>90</v>
      </c>
      <c r="CN2" s="15">
        <f t="shared" si="0"/>
        <v>91</v>
      </c>
      <c r="CO2" s="15">
        <f t="shared" si="0"/>
        <v>92</v>
      </c>
      <c r="CP2" s="15">
        <f t="shared" si="0"/>
        <v>93</v>
      </c>
      <c r="CQ2" s="15">
        <f t="shared" si="0"/>
        <v>94</v>
      </c>
      <c r="CR2" s="15">
        <f t="shared" si="0"/>
        <v>95</v>
      </c>
      <c r="CS2" s="15">
        <f t="shared" si="0"/>
        <v>96</v>
      </c>
      <c r="CT2" s="15">
        <f t="shared" si="0"/>
        <v>97</v>
      </c>
      <c r="CU2" s="15">
        <f t="shared" si="0"/>
        <v>98</v>
      </c>
      <c r="CV2" s="15">
        <f t="shared" si="0"/>
        <v>99</v>
      </c>
      <c r="CW2" s="15">
        <f t="shared" si="0"/>
        <v>100</v>
      </c>
      <c r="CX2" s="15">
        <f t="shared" si="0"/>
        <v>101</v>
      </c>
      <c r="CY2" s="15">
        <f t="shared" si="0"/>
        <v>102</v>
      </c>
      <c r="CZ2" s="15">
        <f t="shared" si="0"/>
        <v>103</v>
      </c>
      <c r="DA2" s="15">
        <f t="shared" si="0"/>
        <v>104</v>
      </c>
      <c r="DB2" s="15">
        <f t="shared" si="0"/>
        <v>105</v>
      </c>
      <c r="DC2" s="15">
        <f t="shared" si="0"/>
        <v>106</v>
      </c>
      <c r="DD2" s="15">
        <f t="shared" si="0"/>
        <v>107</v>
      </c>
      <c r="DE2" s="15">
        <f t="shared" si="0"/>
        <v>108</v>
      </c>
      <c r="DF2" s="15">
        <f t="shared" si="0"/>
        <v>109</v>
      </c>
      <c r="DG2" s="15">
        <f t="shared" si="0"/>
        <v>110</v>
      </c>
      <c r="DH2" s="15">
        <f t="shared" si="0"/>
        <v>111</v>
      </c>
      <c r="DI2" s="15">
        <f t="shared" si="0"/>
        <v>112</v>
      </c>
      <c r="DJ2" s="15">
        <f t="shared" si="0"/>
        <v>113</v>
      </c>
      <c r="DK2" s="15">
        <f t="shared" si="0"/>
        <v>114</v>
      </c>
      <c r="DL2" s="15">
        <f t="shared" si="0"/>
        <v>115</v>
      </c>
      <c r="DM2" s="15">
        <f t="shared" si="0"/>
        <v>116</v>
      </c>
      <c r="DN2" s="15">
        <f t="shared" si="0"/>
        <v>117</v>
      </c>
      <c r="DO2" s="15">
        <f t="shared" si="0"/>
        <v>118</v>
      </c>
      <c r="DP2" s="15">
        <f t="shared" si="0"/>
        <v>119</v>
      </c>
      <c r="DQ2" s="15">
        <f t="shared" si="0"/>
        <v>120</v>
      </c>
      <c r="DR2" s="15">
        <f t="shared" si="0"/>
        <v>121</v>
      </c>
      <c r="DS2" s="15">
        <f t="shared" si="0"/>
        <v>122</v>
      </c>
      <c r="DT2" s="15">
        <f t="shared" si="0"/>
        <v>123</v>
      </c>
      <c r="DU2" s="15">
        <f t="shared" si="0"/>
        <v>124</v>
      </c>
      <c r="DV2" s="15">
        <f t="shared" si="0"/>
        <v>125</v>
      </c>
      <c r="DW2" s="15">
        <f t="shared" si="0"/>
        <v>126</v>
      </c>
      <c r="DX2" s="15">
        <f t="shared" si="0"/>
        <v>127</v>
      </c>
      <c r="DY2" s="15">
        <f t="shared" si="0"/>
        <v>128</v>
      </c>
      <c r="DZ2" s="15">
        <f t="shared" si="0"/>
        <v>129</v>
      </c>
      <c r="EA2" s="15">
        <f t="shared" si="0"/>
        <v>130</v>
      </c>
      <c r="EB2" s="15">
        <f t="shared" si="0"/>
        <v>131</v>
      </c>
      <c r="EC2" s="15">
        <f t="shared" si="0"/>
        <v>132</v>
      </c>
      <c r="ED2" s="15">
        <f t="shared" si="0"/>
        <v>133</v>
      </c>
      <c r="EE2" s="15">
        <f t="shared" si="0"/>
        <v>134</v>
      </c>
      <c r="EF2" s="15">
        <f t="shared" si="0"/>
        <v>135</v>
      </c>
      <c r="EG2" s="15">
        <f t="shared" si="0"/>
        <v>136</v>
      </c>
      <c r="EH2" s="15">
        <f t="shared" si="0"/>
        <v>137</v>
      </c>
      <c r="EI2" s="15">
        <f t="shared" si="0"/>
        <v>138</v>
      </c>
      <c r="EJ2" s="15">
        <f t="shared" si="0"/>
        <v>139</v>
      </c>
      <c r="EK2" s="15">
        <f t="shared" si="0"/>
        <v>140</v>
      </c>
      <c r="EL2" s="15">
        <f t="shared" si="0"/>
        <v>141</v>
      </c>
      <c r="EM2" s="15">
        <f t="shared" si="0"/>
        <v>142</v>
      </c>
      <c r="EN2" s="15">
        <f t="shared" si="0"/>
        <v>143</v>
      </c>
    </row>
    <row r="3" spans="1:144" x14ac:dyDescent="0.15">
      <c r="A3" s="15" t="s">
        <v>21</v>
      </c>
      <c r="B3" s="17" t="s">
        <v>54</v>
      </c>
      <c r="C3" s="17" t="s">
        <v>62</v>
      </c>
      <c r="D3" s="17" t="s">
        <v>39</v>
      </c>
      <c r="E3" s="17" t="s">
        <v>6</v>
      </c>
      <c r="F3" s="17" t="s">
        <v>8</v>
      </c>
      <c r="G3" s="17" t="s">
        <v>27</v>
      </c>
      <c r="H3" s="81" t="s">
        <v>32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7" t="s">
        <v>58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14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15" t="s">
        <v>63</v>
      </c>
      <c r="B4" s="18"/>
      <c r="C4" s="18"/>
      <c r="D4" s="18"/>
      <c r="E4" s="18"/>
      <c r="F4" s="18"/>
      <c r="G4" s="18"/>
      <c r="H4" s="84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8" t="s">
        <v>56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48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42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4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37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64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66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67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68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3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69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15" t="s">
        <v>30</v>
      </c>
      <c r="B5" s="19"/>
      <c r="C5" s="19"/>
      <c r="D5" s="19"/>
      <c r="E5" s="19"/>
      <c r="F5" s="19"/>
      <c r="G5" s="19"/>
      <c r="H5" s="24" t="s">
        <v>61</v>
      </c>
      <c r="I5" s="24" t="s">
        <v>70</v>
      </c>
      <c r="J5" s="24" t="s">
        <v>71</v>
      </c>
      <c r="K5" s="24" t="s">
        <v>72</v>
      </c>
      <c r="L5" s="24" t="s">
        <v>73</v>
      </c>
      <c r="M5" s="24" t="s">
        <v>7</v>
      </c>
      <c r="N5" s="24" t="s">
        <v>74</v>
      </c>
      <c r="O5" s="24" t="s">
        <v>75</v>
      </c>
      <c r="P5" s="24" t="s">
        <v>76</v>
      </c>
      <c r="Q5" s="24" t="s">
        <v>77</v>
      </c>
      <c r="R5" s="24" t="s">
        <v>78</v>
      </c>
      <c r="S5" s="24" t="s">
        <v>79</v>
      </c>
      <c r="T5" s="24" t="s">
        <v>65</v>
      </c>
      <c r="U5" s="24" t="s">
        <v>80</v>
      </c>
      <c r="V5" s="24" t="s">
        <v>81</v>
      </c>
      <c r="W5" s="24" t="s">
        <v>82</v>
      </c>
      <c r="X5" s="24" t="s">
        <v>83</v>
      </c>
      <c r="Y5" s="24" t="s">
        <v>84</v>
      </c>
      <c r="Z5" s="24" t="s">
        <v>85</v>
      </c>
      <c r="AA5" s="24" t="s">
        <v>86</v>
      </c>
      <c r="AB5" s="24" t="s">
        <v>87</v>
      </c>
      <c r="AC5" s="24" t="s">
        <v>89</v>
      </c>
      <c r="AD5" s="24" t="s">
        <v>90</v>
      </c>
      <c r="AE5" s="24" t="s">
        <v>91</v>
      </c>
      <c r="AF5" s="24" t="s">
        <v>92</v>
      </c>
      <c r="AG5" s="24" t="s">
        <v>93</v>
      </c>
      <c r="AH5" s="24" t="s">
        <v>47</v>
      </c>
      <c r="AI5" s="24" t="s">
        <v>83</v>
      </c>
      <c r="AJ5" s="24" t="s">
        <v>84</v>
      </c>
      <c r="AK5" s="24" t="s">
        <v>85</v>
      </c>
      <c r="AL5" s="24" t="s">
        <v>86</v>
      </c>
      <c r="AM5" s="24" t="s">
        <v>87</v>
      </c>
      <c r="AN5" s="24" t="s">
        <v>89</v>
      </c>
      <c r="AO5" s="24" t="s">
        <v>90</v>
      </c>
      <c r="AP5" s="24" t="s">
        <v>91</v>
      </c>
      <c r="AQ5" s="24" t="s">
        <v>92</v>
      </c>
      <c r="AR5" s="24" t="s">
        <v>93</v>
      </c>
      <c r="AS5" s="24" t="s">
        <v>88</v>
      </c>
      <c r="AT5" s="24" t="s">
        <v>83</v>
      </c>
      <c r="AU5" s="24" t="s">
        <v>84</v>
      </c>
      <c r="AV5" s="24" t="s">
        <v>85</v>
      </c>
      <c r="AW5" s="24" t="s">
        <v>86</v>
      </c>
      <c r="AX5" s="24" t="s">
        <v>87</v>
      </c>
      <c r="AY5" s="24" t="s">
        <v>89</v>
      </c>
      <c r="AZ5" s="24" t="s">
        <v>90</v>
      </c>
      <c r="BA5" s="24" t="s">
        <v>91</v>
      </c>
      <c r="BB5" s="24" t="s">
        <v>92</v>
      </c>
      <c r="BC5" s="24" t="s">
        <v>93</v>
      </c>
      <c r="BD5" s="24" t="s">
        <v>88</v>
      </c>
      <c r="BE5" s="24" t="s">
        <v>83</v>
      </c>
      <c r="BF5" s="24" t="s">
        <v>84</v>
      </c>
      <c r="BG5" s="24" t="s">
        <v>85</v>
      </c>
      <c r="BH5" s="24" t="s">
        <v>86</v>
      </c>
      <c r="BI5" s="24" t="s">
        <v>87</v>
      </c>
      <c r="BJ5" s="24" t="s">
        <v>89</v>
      </c>
      <c r="BK5" s="24" t="s">
        <v>90</v>
      </c>
      <c r="BL5" s="24" t="s">
        <v>91</v>
      </c>
      <c r="BM5" s="24" t="s">
        <v>92</v>
      </c>
      <c r="BN5" s="24" t="s">
        <v>93</v>
      </c>
      <c r="BO5" s="24" t="s">
        <v>88</v>
      </c>
      <c r="BP5" s="24" t="s">
        <v>83</v>
      </c>
      <c r="BQ5" s="24" t="s">
        <v>84</v>
      </c>
      <c r="BR5" s="24" t="s">
        <v>85</v>
      </c>
      <c r="BS5" s="24" t="s">
        <v>86</v>
      </c>
      <c r="BT5" s="24" t="s">
        <v>87</v>
      </c>
      <c r="BU5" s="24" t="s">
        <v>89</v>
      </c>
      <c r="BV5" s="24" t="s">
        <v>90</v>
      </c>
      <c r="BW5" s="24" t="s">
        <v>91</v>
      </c>
      <c r="BX5" s="24" t="s">
        <v>92</v>
      </c>
      <c r="BY5" s="24" t="s">
        <v>93</v>
      </c>
      <c r="BZ5" s="24" t="s">
        <v>88</v>
      </c>
      <c r="CA5" s="24" t="s">
        <v>83</v>
      </c>
      <c r="CB5" s="24" t="s">
        <v>84</v>
      </c>
      <c r="CC5" s="24" t="s">
        <v>85</v>
      </c>
      <c r="CD5" s="24" t="s">
        <v>86</v>
      </c>
      <c r="CE5" s="24" t="s">
        <v>87</v>
      </c>
      <c r="CF5" s="24" t="s">
        <v>89</v>
      </c>
      <c r="CG5" s="24" t="s">
        <v>90</v>
      </c>
      <c r="CH5" s="24" t="s">
        <v>91</v>
      </c>
      <c r="CI5" s="24" t="s">
        <v>92</v>
      </c>
      <c r="CJ5" s="24" t="s">
        <v>93</v>
      </c>
      <c r="CK5" s="24" t="s">
        <v>88</v>
      </c>
      <c r="CL5" s="24" t="s">
        <v>83</v>
      </c>
      <c r="CM5" s="24" t="s">
        <v>84</v>
      </c>
      <c r="CN5" s="24" t="s">
        <v>85</v>
      </c>
      <c r="CO5" s="24" t="s">
        <v>86</v>
      </c>
      <c r="CP5" s="24" t="s">
        <v>87</v>
      </c>
      <c r="CQ5" s="24" t="s">
        <v>89</v>
      </c>
      <c r="CR5" s="24" t="s">
        <v>90</v>
      </c>
      <c r="CS5" s="24" t="s">
        <v>91</v>
      </c>
      <c r="CT5" s="24" t="s">
        <v>92</v>
      </c>
      <c r="CU5" s="24" t="s">
        <v>93</v>
      </c>
      <c r="CV5" s="24" t="s">
        <v>88</v>
      </c>
      <c r="CW5" s="24" t="s">
        <v>83</v>
      </c>
      <c r="CX5" s="24" t="s">
        <v>84</v>
      </c>
      <c r="CY5" s="24" t="s">
        <v>85</v>
      </c>
      <c r="CZ5" s="24" t="s">
        <v>86</v>
      </c>
      <c r="DA5" s="24" t="s">
        <v>87</v>
      </c>
      <c r="DB5" s="24" t="s">
        <v>89</v>
      </c>
      <c r="DC5" s="24" t="s">
        <v>90</v>
      </c>
      <c r="DD5" s="24" t="s">
        <v>91</v>
      </c>
      <c r="DE5" s="24" t="s">
        <v>92</v>
      </c>
      <c r="DF5" s="24" t="s">
        <v>93</v>
      </c>
      <c r="DG5" s="24" t="s">
        <v>88</v>
      </c>
      <c r="DH5" s="24" t="s">
        <v>83</v>
      </c>
      <c r="DI5" s="24" t="s">
        <v>84</v>
      </c>
      <c r="DJ5" s="24" t="s">
        <v>85</v>
      </c>
      <c r="DK5" s="24" t="s">
        <v>86</v>
      </c>
      <c r="DL5" s="24" t="s">
        <v>87</v>
      </c>
      <c r="DM5" s="24" t="s">
        <v>89</v>
      </c>
      <c r="DN5" s="24" t="s">
        <v>90</v>
      </c>
      <c r="DO5" s="24" t="s">
        <v>91</v>
      </c>
      <c r="DP5" s="24" t="s">
        <v>92</v>
      </c>
      <c r="DQ5" s="24" t="s">
        <v>93</v>
      </c>
      <c r="DR5" s="24" t="s">
        <v>88</v>
      </c>
      <c r="DS5" s="24" t="s">
        <v>83</v>
      </c>
      <c r="DT5" s="24" t="s">
        <v>84</v>
      </c>
      <c r="DU5" s="24" t="s">
        <v>85</v>
      </c>
      <c r="DV5" s="24" t="s">
        <v>86</v>
      </c>
      <c r="DW5" s="24" t="s">
        <v>87</v>
      </c>
      <c r="DX5" s="24" t="s">
        <v>89</v>
      </c>
      <c r="DY5" s="24" t="s">
        <v>90</v>
      </c>
      <c r="DZ5" s="24" t="s">
        <v>91</v>
      </c>
      <c r="EA5" s="24" t="s">
        <v>92</v>
      </c>
      <c r="EB5" s="24" t="s">
        <v>93</v>
      </c>
      <c r="EC5" s="24" t="s">
        <v>88</v>
      </c>
      <c r="ED5" s="24" t="s">
        <v>83</v>
      </c>
      <c r="EE5" s="24" t="s">
        <v>84</v>
      </c>
      <c r="EF5" s="24" t="s">
        <v>85</v>
      </c>
      <c r="EG5" s="24" t="s">
        <v>86</v>
      </c>
      <c r="EH5" s="24" t="s">
        <v>87</v>
      </c>
      <c r="EI5" s="24" t="s">
        <v>89</v>
      </c>
      <c r="EJ5" s="24" t="s">
        <v>90</v>
      </c>
      <c r="EK5" s="24" t="s">
        <v>91</v>
      </c>
      <c r="EL5" s="24" t="s">
        <v>92</v>
      </c>
      <c r="EM5" s="24" t="s">
        <v>93</v>
      </c>
      <c r="EN5" s="24" t="s">
        <v>88</v>
      </c>
    </row>
    <row r="6" spans="1:144" s="14" customFormat="1" x14ac:dyDescent="0.15">
      <c r="A6" s="15" t="s">
        <v>94</v>
      </c>
      <c r="B6" s="20">
        <f t="shared" ref="B6:W6" si="1">B7</f>
        <v>2024</v>
      </c>
      <c r="C6" s="20">
        <f t="shared" si="1"/>
        <v>82155</v>
      </c>
      <c r="D6" s="20">
        <f t="shared" si="1"/>
        <v>46</v>
      </c>
      <c r="E6" s="20">
        <f t="shared" si="1"/>
        <v>1</v>
      </c>
      <c r="F6" s="20">
        <f t="shared" si="1"/>
        <v>0</v>
      </c>
      <c r="G6" s="20">
        <f t="shared" si="1"/>
        <v>1</v>
      </c>
      <c r="H6" s="20" t="str">
        <f t="shared" si="1"/>
        <v>茨城県　北茨城市</v>
      </c>
      <c r="I6" s="20" t="str">
        <f t="shared" si="1"/>
        <v>法適用</v>
      </c>
      <c r="J6" s="20" t="str">
        <f t="shared" si="1"/>
        <v>水道事業</v>
      </c>
      <c r="K6" s="20" t="str">
        <f t="shared" si="1"/>
        <v>末端給水事業</v>
      </c>
      <c r="L6" s="20" t="str">
        <f t="shared" si="1"/>
        <v>A5</v>
      </c>
      <c r="M6" s="20" t="str">
        <f t="shared" si="1"/>
        <v>非設置</v>
      </c>
      <c r="N6" s="25" t="str">
        <f t="shared" si="1"/>
        <v>-</v>
      </c>
      <c r="O6" s="25">
        <f t="shared" si="1"/>
        <v>49.32</v>
      </c>
      <c r="P6" s="25">
        <f t="shared" si="1"/>
        <v>94.49</v>
      </c>
      <c r="Q6" s="25">
        <f t="shared" si="1"/>
        <v>3619</v>
      </c>
      <c r="R6" s="25">
        <f t="shared" si="1"/>
        <v>40014</v>
      </c>
      <c r="S6" s="25">
        <f t="shared" si="1"/>
        <v>186.79</v>
      </c>
      <c r="T6" s="25">
        <f t="shared" si="1"/>
        <v>214.22</v>
      </c>
      <c r="U6" s="25">
        <f t="shared" si="1"/>
        <v>37548</v>
      </c>
      <c r="V6" s="25">
        <f t="shared" si="1"/>
        <v>68.05</v>
      </c>
      <c r="W6" s="25">
        <f t="shared" si="1"/>
        <v>551.77</v>
      </c>
      <c r="X6" s="27">
        <f t="shared" ref="X6:AG6" si="2">IF(X7="",NA(),X7)</f>
        <v>118.75</v>
      </c>
      <c r="Y6" s="27">
        <f t="shared" si="2"/>
        <v>119.18</v>
      </c>
      <c r="Z6" s="27">
        <f t="shared" si="2"/>
        <v>102.1</v>
      </c>
      <c r="AA6" s="27">
        <f t="shared" si="2"/>
        <v>102.65</v>
      </c>
      <c r="AB6" s="27">
        <f t="shared" si="2"/>
        <v>102.99</v>
      </c>
      <c r="AC6" s="27">
        <f t="shared" si="2"/>
        <v>108.83</v>
      </c>
      <c r="AD6" s="27">
        <f t="shared" si="2"/>
        <v>109.23</v>
      </c>
      <c r="AE6" s="27">
        <f t="shared" si="2"/>
        <v>108.04</v>
      </c>
      <c r="AF6" s="27">
        <f t="shared" si="2"/>
        <v>107.49</v>
      </c>
      <c r="AG6" s="27">
        <f t="shared" si="2"/>
        <v>107.15</v>
      </c>
      <c r="AH6" s="25" t="str">
        <f>IF(AH7="","",IF(AH7="-","【-】","【"&amp;SUBSTITUTE(TEXT(AH7,"#,##0.00"),"-","△")&amp;"】"))</f>
        <v>【107.26】</v>
      </c>
      <c r="AI6" s="25">
        <f t="shared" ref="AI6:AR6" si="3">IF(AI7="",NA(),AI7)</f>
        <v>0</v>
      </c>
      <c r="AJ6" s="25">
        <f t="shared" si="3"/>
        <v>0</v>
      </c>
      <c r="AK6" s="25">
        <f t="shared" si="3"/>
        <v>0</v>
      </c>
      <c r="AL6" s="25">
        <f t="shared" si="3"/>
        <v>0</v>
      </c>
      <c r="AM6" s="25">
        <f t="shared" si="3"/>
        <v>0</v>
      </c>
      <c r="AN6" s="27">
        <f t="shared" si="3"/>
        <v>4.34</v>
      </c>
      <c r="AO6" s="27">
        <f t="shared" si="3"/>
        <v>4.6900000000000004</v>
      </c>
      <c r="AP6" s="27">
        <f t="shared" si="3"/>
        <v>4.72</v>
      </c>
      <c r="AQ6" s="27">
        <f t="shared" si="3"/>
        <v>5.76</v>
      </c>
      <c r="AR6" s="27">
        <f t="shared" si="3"/>
        <v>4.74</v>
      </c>
      <c r="AS6" s="25" t="str">
        <f>IF(AS7="","",IF(AS7="-","【-】","【"&amp;SUBSTITUTE(TEXT(AS7,"#,##0.00"),"-","△")&amp;"】"))</f>
        <v>【1.61】</v>
      </c>
      <c r="AT6" s="27">
        <f t="shared" ref="AT6:BC6" si="4">IF(AT7="",NA(),AT7)</f>
        <v>46.76</v>
      </c>
      <c r="AU6" s="27">
        <f t="shared" si="4"/>
        <v>219.31</v>
      </c>
      <c r="AV6" s="27">
        <f t="shared" si="4"/>
        <v>186.39</v>
      </c>
      <c r="AW6" s="27">
        <f t="shared" si="4"/>
        <v>157.68</v>
      </c>
      <c r="AX6" s="27">
        <f t="shared" si="4"/>
        <v>127.66</v>
      </c>
      <c r="AY6" s="27">
        <f t="shared" si="4"/>
        <v>327.77</v>
      </c>
      <c r="AZ6" s="27">
        <f t="shared" si="4"/>
        <v>338.02</v>
      </c>
      <c r="BA6" s="27">
        <f t="shared" si="4"/>
        <v>345.94</v>
      </c>
      <c r="BB6" s="27">
        <f t="shared" si="4"/>
        <v>329.7</v>
      </c>
      <c r="BC6" s="27">
        <f t="shared" si="4"/>
        <v>319.99</v>
      </c>
      <c r="BD6" s="25" t="str">
        <f>IF(BD7="","",IF(BD7="-","【-】","【"&amp;SUBSTITUTE(TEXT(BD7,"#,##0.00"),"-","△")&amp;"】"))</f>
        <v>【239.69】</v>
      </c>
      <c r="BE6" s="27">
        <f t="shared" ref="BE6:BN6" si="5">IF(BE7="",NA(),BE7)</f>
        <v>510.54</v>
      </c>
      <c r="BF6" s="27">
        <f t="shared" si="5"/>
        <v>658.72</v>
      </c>
      <c r="BG6" s="27">
        <f t="shared" si="5"/>
        <v>635.08000000000004</v>
      </c>
      <c r="BH6" s="27">
        <f t="shared" si="5"/>
        <v>789.4</v>
      </c>
      <c r="BI6" s="27">
        <f t="shared" si="5"/>
        <v>594.33000000000004</v>
      </c>
      <c r="BJ6" s="27">
        <f t="shared" si="5"/>
        <v>397.1</v>
      </c>
      <c r="BK6" s="27">
        <f t="shared" si="5"/>
        <v>379.91</v>
      </c>
      <c r="BL6" s="27">
        <f t="shared" si="5"/>
        <v>386.61</v>
      </c>
      <c r="BM6" s="27">
        <f t="shared" si="5"/>
        <v>381.56</v>
      </c>
      <c r="BN6" s="27">
        <f t="shared" si="5"/>
        <v>365.55</v>
      </c>
      <c r="BO6" s="25" t="str">
        <f>IF(BO7="","",IF(BO7="-","【-】","【"&amp;SUBSTITUTE(TEXT(BO7,"#,##0.00"),"-","△")&amp;"】"))</f>
        <v>【264.86】</v>
      </c>
      <c r="BP6" s="27">
        <f t="shared" ref="BP6:BY6" si="6">IF(BP7="",NA(),BP7)</f>
        <v>113.46</v>
      </c>
      <c r="BQ6" s="27">
        <f t="shared" si="6"/>
        <v>110.85</v>
      </c>
      <c r="BR6" s="27">
        <f t="shared" si="6"/>
        <v>93.93</v>
      </c>
      <c r="BS6" s="27">
        <f t="shared" si="6"/>
        <v>76.209999999999994</v>
      </c>
      <c r="BT6" s="27">
        <f t="shared" si="6"/>
        <v>99.47</v>
      </c>
      <c r="BU6" s="27">
        <f t="shared" si="6"/>
        <v>95.79</v>
      </c>
      <c r="BV6" s="27">
        <f t="shared" si="6"/>
        <v>98.3</v>
      </c>
      <c r="BW6" s="27">
        <f t="shared" si="6"/>
        <v>93.82</v>
      </c>
      <c r="BX6" s="27">
        <f t="shared" si="6"/>
        <v>95.04</v>
      </c>
      <c r="BY6" s="27">
        <f t="shared" si="6"/>
        <v>95.42</v>
      </c>
      <c r="BZ6" s="25" t="str">
        <f>IF(BZ7="","",IF(BZ7="-","【-】","【"&amp;SUBSTITUTE(TEXT(BZ7,"#,##0.00"),"-","△")&amp;"】"))</f>
        <v>【97.59】</v>
      </c>
      <c r="CA6" s="27">
        <f t="shared" ref="CA6:CJ6" si="7">IF(CA7="",NA(),CA7)</f>
        <v>170.19</v>
      </c>
      <c r="CB6" s="27">
        <f t="shared" si="7"/>
        <v>174.91</v>
      </c>
      <c r="CC6" s="27">
        <f t="shared" si="7"/>
        <v>207.03</v>
      </c>
      <c r="CD6" s="27">
        <f t="shared" si="7"/>
        <v>206.85</v>
      </c>
      <c r="CE6" s="27">
        <f t="shared" si="7"/>
        <v>196.67</v>
      </c>
      <c r="CF6" s="27">
        <f t="shared" si="7"/>
        <v>171.13</v>
      </c>
      <c r="CG6" s="27">
        <f t="shared" si="7"/>
        <v>173.7</v>
      </c>
      <c r="CH6" s="27">
        <f t="shared" si="7"/>
        <v>178.94</v>
      </c>
      <c r="CI6" s="27">
        <f t="shared" si="7"/>
        <v>180.19</v>
      </c>
      <c r="CJ6" s="27">
        <f t="shared" si="7"/>
        <v>184.25</v>
      </c>
      <c r="CK6" s="25" t="str">
        <f>IF(CK7="","",IF(CK7="-","【-】","【"&amp;SUBSTITUTE(TEXT(CK7,"#,##0.00"),"-","△")&amp;"】"))</f>
        <v>【181.66】</v>
      </c>
      <c r="CL6" s="27">
        <f t="shared" ref="CL6:CU6" si="8">IF(CL7="",NA(),CL7)</f>
        <v>56.62</v>
      </c>
      <c r="CM6" s="27">
        <f t="shared" si="8"/>
        <v>56.24</v>
      </c>
      <c r="CN6" s="27">
        <f t="shared" si="8"/>
        <v>55.31</v>
      </c>
      <c r="CO6" s="27">
        <f t="shared" si="8"/>
        <v>53.92</v>
      </c>
      <c r="CP6" s="27">
        <f t="shared" si="8"/>
        <v>54.53</v>
      </c>
      <c r="CQ6" s="27">
        <f t="shared" si="8"/>
        <v>60.12</v>
      </c>
      <c r="CR6" s="27">
        <f t="shared" si="8"/>
        <v>60.34</v>
      </c>
      <c r="CS6" s="27">
        <f t="shared" si="8"/>
        <v>59.54</v>
      </c>
      <c r="CT6" s="27">
        <f t="shared" si="8"/>
        <v>59.26</v>
      </c>
      <c r="CU6" s="27">
        <f t="shared" si="8"/>
        <v>60.44</v>
      </c>
      <c r="CV6" s="25" t="str">
        <f>IF(CV7="","",IF(CV7="-","【-】","【"&amp;SUBSTITUTE(TEXT(CV7,"#,##0.00"),"-","△")&amp;"】"))</f>
        <v>【60.21】</v>
      </c>
      <c r="CW6" s="27">
        <f t="shared" ref="CW6:DF6" si="9">IF(CW7="",NA(),CW7)</f>
        <v>81.48</v>
      </c>
      <c r="CX6" s="27">
        <f t="shared" si="9"/>
        <v>81.739999999999995</v>
      </c>
      <c r="CY6" s="27">
        <f t="shared" si="9"/>
        <v>81.87</v>
      </c>
      <c r="CZ6" s="27">
        <f t="shared" si="9"/>
        <v>81.99</v>
      </c>
      <c r="DA6" s="27">
        <f t="shared" si="9"/>
        <v>82.1</v>
      </c>
      <c r="DB6" s="27">
        <f t="shared" si="9"/>
        <v>84.24</v>
      </c>
      <c r="DC6" s="27">
        <f t="shared" si="9"/>
        <v>84.19</v>
      </c>
      <c r="DD6" s="27">
        <f t="shared" si="9"/>
        <v>83.93</v>
      </c>
      <c r="DE6" s="27">
        <f t="shared" si="9"/>
        <v>83.84</v>
      </c>
      <c r="DF6" s="27">
        <f t="shared" si="9"/>
        <v>83.39</v>
      </c>
      <c r="DG6" s="25" t="str">
        <f>IF(DG7="","",IF(DG7="-","【-】","【"&amp;SUBSTITUTE(TEXT(DG7,"#,##0.00"),"-","△")&amp;"】"))</f>
        <v>【89.21】</v>
      </c>
      <c r="DH6" s="27">
        <f t="shared" ref="DH6:DQ6" si="10">IF(DH7="",NA(),DH7)</f>
        <v>55.71</v>
      </c>
      <c r="DI6" s="27">
        <f t="shared" si="10"/>
        <v>49.16</v>
      </c>
      <c r="DJ6" s="27">
        <f t="shared" si="10"/>
        <v>50.6</v>
      </c>
      <c r="DK6" s="27">
        <f t="shared" si="10"/>
        <v>51.12</v>
      </c>
      <c r="DL6" s="27">
        <f t="shared" si="10"/>
        <v>52.51</v>
      </c>
      <c r="DM6" s="27">
        <f t="shared" si="10"/>
        <v>48.83</v>
      </c>
      <c r="DN6" s="27">
        <f t="shared" si="10"/>
        <v>49.96</v>
      </c>
      <c r="DO6" s="27">
        <f t="shared" si="10"/>
        <v>50.82</v>
      </c>
      <c r="DP6" s="27">
        <f t="shared" si="10"/>
        <v>51.82</v>
      </c>
      <c r="DQ6" s="27">
        <f t="shared" si="10"/>
        <v>52.53</v>
      </c>
      <c r="DR6" s="25" t="str">
        <f>IF(DR7="","",IF(DR7="-","【-】","【"&amp;SUBSTITUTE(TEXT(DR7,"#,##0.00"),"-","△")&amp;"】"))</f>
        <v>【52.41】</v>
      </c>
      <c r="DS6" s="27">
        <f t="shared" ref="DS6:EB6" si="11">IF(DS7="",NA(),DS7)</f>
        <v>31.3</v>
      </c>
      <c r="DT6" s="27">
        <f t="shared" si="11"/>
        <v>31.18</v>
      </c>
      <c r="DU6" s="27">
        <f t="shared" si="11"/>
        <v>32.270000000000003</v>
      </c>
      <c r="DV6" s="27">
        <f t="shared" si="11"/>
        <v>34.229999999999997</v>
      </c>
      <c r="DW6" s="27">
        <f t="shared" si="11"/>
        <v>35.28</v>
      </c>
      <c r="DX6" s="27">
        <f t="shared" si="11"/>
        <v>18.18</v>
      </c>
      <c r="DY6" s="27">
        <f t="shared" si="11"/>
        <v>19.32</v>
      </c>
      <c r="DZ6" s="27">
        <f t="shared" si="11"/>
        <v>21.16</v>
      </c>
      <c r="EA6" s="27">
        <f t="shared" si="11"/>
        <v>22.72</v>
      </c>
      <c r="EB6" s="27">
        <f t="shared" si="11"/>
        <v>24.16</v>
      </c>
      <c r="EC6" s="25" t="str">
        <f>IF(EC7="","",IF(EC7="-","【-】","【"&amp;SUBSTITUTE(TEXT(EC7,"#,##0.00"),"-","△")&amp;"】"))</f>
        <v>【26.78】</v>
      </c>
      <c r="ED6" s="27">
        <f t="shared" ref="ED6:EM6" si="12">IF(ED7="",NA(),ED7)</f>
        <v>0.31</v>
      </c>
      <c r="EE6" s="27">
        <f t="shared" si="12"/>
        <v>0.25</v>
      </c>
      <c r="EF6" s="27">
        <f t="shared" si="12"/>
        <v>0.61</v>
      </c>
      <c r="EG6" s="27">
        <f t="shared" si="12"/>
        <v>0.37</v>
      </c>
      <c r="EH6" s="27">
        <f t="shared" si="12"/>
        <v>0.49</v>
      </c>
      <c r="EI6" s="27">
        <f t="shared" si="12"/>
        <v>0.56999999999999995</v>
      </c>
      <c r="EJ6" s="27">
        <f t="shared" si="12"/>
        <v>0.52</v>
      </c>
      <c r="EK6" s="27">
        <f t="shared" si="12"/>
        <v>0.48</v>
      </c>
      <c r="EL6" s="27">
        <f t="shared" si="12"/>
        <v>0.48</v>
      </c>
      <c r="EM6" s="27">
        <f t="shared" si="12"/>
        <v>0.46</v>
      </c>
      <c r="EN6" s="25" t="str">
        <f>IF(EN7="","",IF(EN7="-","【-】","【"&amp;SUBSTITUTE(TEXT(EN7,"#,##0.00"),"-","△")&amp;"】"))</f>
        <v>【0.59】</v>
      </c>
    </row>
    <row r="7" spans="1:144" s="14" customFormat="1" x14ac:dyDescent="0.15">
      <c r="A7" s="15"/>
      <c r="B7" s="21">
        <v>2024</v>
      </c>
      <c r="C7" s="21">
        <v>82155</v>
      </c>
      <c r="D7" s="21">
        <v>46</v>
      </c>
      <c r="E7" s="21">
        <v>1</v>
      </c>
      <c r="F7" s="21">
        <v>0</v>
      </c>
      <c r="G7" s="21">
        <v>1</v>
      </c>
      <c r="H7" s="21" t="s">
        <v>9</v>
      </c>
      <c r="I7" s="21" t="s">
        <v>95</v>
      </c>
      <c r="J7" s="21" t="s">
        <v>96</v>
      </c>
      <c r="K7" s="21" t="s">
        <v>97</v>
      </c>
      <c r="L7" s="21" t="s">
        <v>24</v>
      </c>
      <c r="M7" s="21" t="s">
        <v>0</v>
      </c>
      <c r="N7" s="26" t="s">
        <v>98</v>
      </c>
      <c r="O7" s="26">
        <v>49.32</v>
      </c>
      <c r="P7" s="26">
        <v>94.49</v>
      </c>
      <c r="Q7" s="26">
        <v>3619</v>
      </c>
      <c r="R7" s="26">
        <v>40014</v>
      </c>
      <c r="S7" s="26">
        <v>186.79</v>
      </c>
      <c r="T7" s="26">
        <v>214.22</v>
      </c>
      <c r="U7" s="26">
        <v>37548</v>
      </c>
      <c r="V7" s="26">
        <v>68.05</v>
      </c>
      <c r="W7" s="26">
        <v>551.77</v>
      </c>
      <c r="X7" s="26">
        <v>118.75</v>
      </c>
      <c r="Y7" s="26">
        <v>119.18</v>
      </c>
      <c r="Z7" s="26">
        <v>102.1</v>
      </c>
      <c r="AA7" s="26">
        <v>102.65</v>
      </c>
      <c r="AB7" s="26">
        <v>102.99</v>
      </c>
      <c r="AC7" s="26">
        <v>108.83</v>
      </c>
      <c r="AD7" s="26">
        <v>109.23</v>
      </c>
      <c r="AE7" s="26">
        <v>108.04</v>
      </c>
      <c r="AF7" s="26">
        <v>107.49</v>
      </c>
      <c r="AG7" s="26">
        <v>107.15</v>
      </c>
      <c r="AH7" s="26">
        <v>107.26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4.34</v>
      </c>
      <c r="AO7" s="26">
        <v>4.6900000000000004</v>
      </c>
      <c r="AP7" s="26">
        <v>4.72</v>
      </c>
      <c r="AQ7" s="26">
        <v>5.76</v>
      </c>
      <c r="AR7" s="26">
        <v>4.74</v>
      </c>
      <c r="AS7" s="26">
        <v>1.61</v>
      </c>
      <c r="AT7" s="26">
        <v>46.76</v>
      </c>
      <c r="AU7" s="26">
        <v>219.31</v>
      </c>
      <c r="AV7" s="26">
        <v>186.39</v>
      </c>
      <c r="AW7" s="26">
        <v>157.68</v>
      </c>
      <c r="AX7" s="26">
        <v>127.66</v>
      </c>
      <c r="AY7" s="26">
        <v>327.77</v>
      </c>
      <c r="AZ7" s="26">
        <v>338.02</v>
      </c>
      <c r="BA7" s="26">
        <v>345.94</v>
      </c>
      <c r="BB7" s="26">
        <v>329.7</v>
      </c>
      <c r="BC7" s="26">
        <v>319.99</v>
      </c>
      <c r="BD7" s="26">
        <v>239.69</v>
      </c>
      <c r="BE7" s="26">
        <v>510.54</v>
      </c>
      <c r="BF7" s="26">
        <v>658.72</v>
      </c>
      <c r="BG7" s="26">
        <v>635.08000000000004</v>
      </c>
      <c r="BH7" s="26">
        <v>789.4</v>
      </c>
      <c r="BI7" s="26">
        <v>594.33000000000004</v>
      </c>
      <c r="BJ7" s="26">
        <v>397.1</v>
      </c>
      <c r="BK7" s="26">
        <v>379.91</v>
      </c>
      <c r="BL7" s="26">
        <v>386.61</v>
      </c>
      <c r="BM7" s="26">
        <v>381.56</v>
      </c>
      <c r="BN7" s="26">
        <v>365.55</v>
      </c>
      <c r="BO7" s="26">
        <v>264.86</v>
      </c>
      <c r="BP7" s="26">
        <v>113.46</v>
      </c>
      <c r="BQ7" s="26">
        <v>110.85</v>
      </c>
      <c r="BR7" s="26">
        <v>93.93</v>
      </c>
      <c r="BS7" s="26">
        <v>76.209999999999994</v>
      </c>
      <c r="BT7" s="26">
        <v>99.47</v>
      </c>
      <c r="BU7" s="26">
        <v>95.79</v>
      </c>
      <c r="BV7" s="26">
        <v>98.3</v>
      </c>
      <c r="BW7" s="26">
        <v>93.82</v>
      </c>
      <c r="BX7" s="26">
        <v>95.04</v>
      </c>
      <c r="BY7" s="26">
        <v>95.42</v>
      </c>
      <c r="BZ7" s="26">
        <v>97.59</v>
      </c>
      <c r="CA7" s="26">
        <v>170.19</v>
      </c>
      <c r="CB7" s="26">
        <v>174.91</v>
      </c>
      <c r="CC7" s="26">
        <v>207.03</v>
      </c>
      <c r="CD7" s="26">
        <v>206.85</v>
      </c>
      <c r="CE7" s="26">
        <v>196.67</v>
      </c>
      <c r="CF7" s="26">
        <v>171.13</v>
      </c>
      <c r="CG7" s="26">
        <v>173.7</v>
      </c>
      <c r="CH7" s="26">
        <v>178.94</v>
      </c>
      <c r="CI7" s="26">
        <v>180.19</v>
      </c>
      <c r="CJ7" s="26">
        <v>184.25</v>
      </c>
      <c r="CK7" s="26">
        <v>181.66</v>
      </c>
      <c r="CL7" s="26">
        <v>56.62</v>
      </c>
      <c r="CM7" s="26">
        <v>56.24</v>
      </c>
      <c r="CN7" s="26">
        <v>55.31</v>
      </c>
      <c r="CO7" s="26">
        <v>53.92</v>
      </c>
      <c r="CP7" s="26">
        <v>54.53</v>
      </c>
      <c r="CQ7" s="26">
        <v>60.12</v>
      </c>
      <c r="CR7" s="26">
        <v>60.34</v>
      </c>
      <c r="CS7" s="26">
        <v>59.54</v>
      </c>
      <c r="CT7" s="26">
        <v>59.26</v>
      </c>
      <c r="CU7" s="26">
        <v>60.44</v>
      </c>
      <c r="CV7" s="26">
        <v>60.21</v>
      </c>
      <c r="CW7" s="26">
        <v>81.48</v>
      </c>
      <c r="CX7" s="26">
        <v>81.739999999999995</v>
      </c>
      <c r="CY7" s="26">
        <v>81.87</v>
      </c>
      <c r="CZ7" s="26">
        <v>81.99</v>
      </c>
      <c r="DA7" s="26">
        <v>82.1</v>
      </c>
      <c r="DB7" s="26">
        <v>84.24</v>
      </c>
      <c r="DC7" s="26">
        <v>84.19</v>
      </c>
      <c r="DD7" s="26">
        <v>83.93</v>
      </c>
      <c r="DE7" s="26">
        <v>83.84</v>
      </c>
      <c r="DF7" s="26">
        <v>83.39</v>
      </c>
      <c r="DG7" s="26">
        <v>89.21</v>
      </c>
      <c r="DH7" s="26">
        <v>55.71</v>
      </c>
      <c r="DI7" s="26">
        <v>49.16</v>
      </c>
      <c r="DJ7" s="26">
        <v>50.6</v>
      </c>
      <c r="DK7" s="26">
        <v>51.12</v>
      </c>
      <c r="DL7" s="26">
        <v>52.51</v>
      </c>
      <c r="DM7" s="26">
        <v>48.83</v>
      </c>
      <c r="DN7" s="26">
        <v>49.96</v>
      </c>
      <c r="DO7" s="26">
        <v>50.82</v>
      </c>
      <c r="DP7" s="26">
        <v>51.82</v>
      </c>
      <c r="DQ7" s="26">
        <v>52.53</v>
      </c>
      <c r="DR7" s="26">
        <v>52.41</v>
      </c>
      <c r="DS7" s="26">
        <v>31.3</v>
      </c>
      <c r="DT7" s="26">
        <v>31.18</v>
      </c>
      <c r="DU7" s="26">
        <v>32.270000000000003</v>
      </c>
      <c r="DV7" s="26">
        <v>34.229999999999997</v>
      </c>
      <c r="DW7" s="26">
        <v>35.28</v>
      </c>
      <c r="DX7" s="26">
        <v>18.18</v>
      </c>
      <c r="DY7" s="26">
        <v>19.32</v>
      </c>
      <c r="DZ7" s="26">
        <v>21.16</v>
      </c>
      <c r="EA7" s="26">
        <v>22.72</v>
      </c>
      <c r="EB7" s="26">
        <v>24.16</v>
      </c>
      <c r="EC7" s="26">
        <v>26.78</v>
      </c>
      <c r="ED7" s="26">
        <v>0.31</v>
      </c>
      <c r="EE7" s="26">
        <v>0.25</v>
      </c>
      <c r="EF7" s="26">
        <v>0.61</v>
      </c>
      <c r="EG7" s="26">
        <v>0.37</v>
      </c>
      <c r="EH7" s="26">
        <v>0.49</v>
      </c>
      <c r="EI7" s="26">
        <v>0.56999999999999995</v>
      </c>
      <c r="EJ7" s="26">
        <v>0.52</v>
      </c>
      <c r="EK7" s="26">
        <v>0.48</v>
      </c>
      <c r="EL7" s="26">
        <v>0.48</v>
      </c>
      <c r="EM7" s="26">
        <v>0.46</v>
      </c>
      <c r="EN7" s="26">
        <v>0.59</v>
      </c>
    </row>
    <row r="8" spans="1:144" x14ac:dyDescent="0.15"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9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9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9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9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9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9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9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9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9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9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9"/>
    </row>
    <row r="9" spans="1:144" x14ac:dyDescent="0.15">
      <c r="A9" s="16"/>
      <c r="B9" s="16" t="s">
        <v>99</v>
      </c>
      <c r="C9" s="16" t="s">
        <v>100</v>
      </c>
      <c r="D9" s="16" t="s">
        <v>101</v>
      </c>
      <c r="E9" s="16" t="s">
        <v>102</v>
      </c>
      <c r="F9" s="16" t="s">
        <v>103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D9" s="28"/>
      <c r="EE9" s="28"/>
      <c r="EF9" s="28"/>
      <c r="EG9" s="28"/>
      <c r="EH9" s="28"/>
      <c r="EI9" s="28"/>
      <c r="EJ9" s="28"/>
      <c r="EK9" s="28"/>
      <c r="EL9" s="28"/>
      <c r="EM9" s="28"/>
    </row>
    <row r="10" spans="1:144" x14ac:dyDescent="0.15">
      <c r="A10" s="16" t="s">
        <v>54</v>
      </c>
      <c r="B10" s="22">
        <f>DATEVALUE($B7-B11&amp;"/1/"&amp;B12)</f>
        <v>37257</v>
      </c>
      <c r="C10" s="22">
        <f>DATEVALUE($B7-C11&amp;"/1/"&amp;C12)</f>
        <v>37622</v>
      </c>
      <c r="D10" s="22">
        <f>DATEVALUE($B7-D11&amp;"/1/"&amp;D12)</f>
        <v>37987</v>
      </c>
      <c r="E10" s="22">
        <f>DATEVALUE($B7-E11&amp;"/1/"&amp;E12)</f>
        <v>38353</v>
      </c>
      <c r="F10" s="22">
        <f>DATEVALUE($B7-F11&amp;"/1/"&amp;F12)</f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2025-12-12T09:12:55Z</dcterms:created>
  <dcterms:modified xsi:type="dcterms:W3CDTF">2026-02-26T06:47:49Z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2026-01-27T06:26:57Z</vt:filetime>
  </property>
</Properties>
</file>