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46_法適用事業\174_特定環境保全公共下水道\"/>
    </mc:Choice>
  </mc:AlternateContent>
  <xr:revisionPtr revIDLastSave="0" documentId="13_ncr:1_{08901CDD-E0CA-4211-8421-68D6B63F7741}" xr6:coauthVersionLast="47" xr6:coauthVersionMax="47" xr10:uidLastSave="{00000000-0000-0000-0000-000000000000}"/>
  <workbookProtection workbookAlgorithmName="SHA-512" workbookHashValue="9Z79XarpBuqahH2h4iWdWl3p1UmNxc6fd0HRY7ToaS1/P6VNzZ8DpTBhIaVhpKdXNPwRSNyIj/zkIYvlDXFcyA==" workbookSaltValue="lOd7cQzXwo8+hUZSTP2iOg=="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H85" i="4"/>
  <c r="E85" i="4"/>
  <c r="BB10" i="4"/>
  <c r="P10" i="4"/>
  <c r="AT8" i="4"/>
  <c r="W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<sst xmlns="http://schemas.openxmlformats.org/spreadsheetml/2006/main" count="236" uniqueCount="116">
  <si>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</si>
  <si>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</si>
  <si>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</si>
  <si>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</si>
  <si>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</si>
  <si>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</si>
  <si>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</si>
  <si>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</si>
  <si>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</si>
  <si>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</si>
  <si>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</si>
  <si>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</si>
  <si>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</si>
  <si>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</si>
  <si>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</si>
  <si>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</si>
  <si>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</si>
  <si>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</si>
  <si>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</si>
  <si>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</si>
  <si>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</si>
  <si>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</si>
  <si>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</si>
  <si>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</si>
  <si>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</si>
  <si>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</si>
  <si>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</si>
  <si>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</si>
  <si>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</si>
  <si>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</si>
  <si>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</si>
  <si>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</si>
  <si>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</si>
  <si>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</si>
  <si>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</si>
  <si>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</si>
  <si>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</si>
  <si>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</si>
  <si>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</si>
  <si>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</si>
  <si>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</si>
  <si>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</si>
  <si>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</si>
  <si>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</si>
  <si>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</si>
  <si>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</si>
  <si>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</si>
  <si>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</si>
  <si>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</si>
  <si>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</si>
  <si>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</si>
  <si>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</si>
  <si>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</si>
  <si>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</si>
  <si>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</si>
  <si>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</si>
  <si>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</si>
  <si>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</si>
  <si>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</si>
  <si>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</si>
  <si>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</si>
  <si>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</si>
  <si>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</si>
  <si>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</si>
  <si>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</si>
  <si>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</si>
  <si>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</si>
  <si>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</si>
  <si>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</si>
  <si>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</si>
  <si>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</si>
  <si>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</si>
  <si>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</si>
  <si>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</si>
  <si>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</si>
  <si>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</si>
  <si>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</si>
  <si>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</si>
  <si>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</si>
  <si>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</si>
  <si>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</si>
  <si>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</si>
  <si>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</si>
  <si>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</si>
  <si>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</si>
  <si>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</si>
  <si>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</si>
  <si>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</si>
  <si>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</si>
  <si>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</si>
  <si>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</si>
  <si>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</si>
  <si>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</si>
  <si>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</si>
  <si>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</si>
  <si>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</si>
  <si>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ひたちなか市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</si>
  <si>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</si>
  <si>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</si>
  <si>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</si>
  <si>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</si>
  <si>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</si>
  <si>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</si>
  <si>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</si>
  <si>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</si>
  <si>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</si>
  <si>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</si>
  <si>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</si>
  <si>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</si>
  <si>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</si>
  <si>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</si>
  <si>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</si>
  <si>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</si>
  <si>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特定環境保全公共下水道事業は公共下水道事業と同一の使用料体系で，同一の方針に基づき経営している。全域で整備が完了しており，今後新たな整備を行う予定はないが，適切な維持管理を行っていく必要がある。</t>
    <phoneticPr fontId="4"/>
  </si>
  <si>
    <t>①経常収支比率、②欠損金比率
経常収支比率は100％を上回り黒字であり，累積欠損金も生じていないことから，経営は比較的安定している。
③流動化比率
平均値と同程度であるが，区域内の管渠整備が完了していることから，今後徐々に上昇していくと想定する。
④企業債残高対事業規模比率
流動化比率と同様の理由により今後緩やかに減少していくと想定する。
➄経費回収率
100％を超えており，経営は順調である。
⑥汚水処理原価
平均値を大きく下回る水準であるが，引き続き維持管理費の抑制に努める必要がある。
➆施設利用率
全域が流域下水道に接続していることから算出していない。
⑧水洗化率
管渠整備が完了しているため，平均値を上回り高い数値である。</t>
    <rPh sb="1" eb="3">
      <t>ケイジョウ</t>
    </rPh>
    <rPh sb="3" eb="5">
      <t>シュウシ</t>
    </rPh>
    <rPh sb="5" eb="7">
      <t>ヒリツ</t>
    </rPh>
    <rPh sb="9" eb="12">
      <t>ケッソンキン</t>
    </rPh>
    <rPh sb="12" eb="14">
      <t>ヒリツ</t>
    </rPh>
    <rPh sb="27" eb="29">
      <t>ウワマワ</t>
    </rPh>
    <rPh sb="30" eb="32">
      <t>クロジ</t>
    </rPh>
    <rPh sb="70" eb="71">
      <t>カ</t>
    </rPh>
    <rPh sb="111" eb="113">
      <t>ジョウショウ</t>
    </rPh>
    <rPh sb="118" eb="120">
      <t>ソウテイ</t>
    </rPh>
    <rPh sb="138" eb="141">
      <t>リュウドウカ</t>
    </rPh>
    <rPh sb="141" eb="143">
      <t>ヒリツ</t>
    </rPh>
    <rPh sb="144" eb="146">
      <t>ドウヨウ</t>
    </rPh>
    <rPh sb="217" eb="219">
      <t>スイジュン</t>
    </rPh>
    <rPh sb="283" eb="286">
      <t>スイセンカ</t>
    </rPh>
    <rPh sb="286" eb="287">
      <t>リツ</t>
    </rPh>
    <phoneticPr fontId="4"/>
  </si>
  <si>
    <t>①有形固定資産減価償却率
平均値を下回っているが，大幅な上昇傾向である。
②管渠老朽化率，③管渠改善率
現状，老朽化は進んでいないが，同時期に整備されており，一気に老朽化が進行することが懸念される。そのため，ストックマネジメント計画による適切な維持管理及び更新に取り組む必要がある。</t>
    <rPh sb="25" eb="27">
      <t>オオハバ</t>
    </rPh>
    <rPh sb="28" eb="30">
      <t>ジョウショウ</t>
    </rPh>
    <rPh sb="30" eb="32">
      <t>ケイコウ</t>
    </rPh>
    <rPh sb="38" eb="40">
      <t>カンキョ</t>
    </rPh>
    <rPh sb="40" eb="43">
      <t>ロウキュウカ</t>
    </rPh>
    <rPh sb="43" eb="44">
      <t>リツ</t>
    </rPh>
    <rPh sb="46" eb="48">
      <t>カンキョ</t>
    </rPh>
    <rPh sb="48" eb="51">
      <t>カイゼンリツ</t>
    </rPh>
    <rPh sb="52" eb="54">
      <t>ゲンジョウ</t>
    </rPh>
    <rPh sb="55" eb="58">
      <t>ロウキュウカ</t>
    </rPh>
    <rPh sb="59" eb="60">
      <t>スス</t>
    </rPh>
    <rPh sb="114" eb="116">
      <t>ケイカク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</si>
</sst>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15-4C38-BDB6-4F747719BEA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A315-4C38-BDB6-4F747719BEA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D9-45B3-ACE1-B68D73BFD70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F3D9-45B3-ACE1-B68D73BFD70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97.51</c:v>
                </c:pt>
                <c:pt idx="1">
                  <c:v>97.96</c:v>
                </c:pt>
                <c:pt idx="2">
                  <c:v>97.96</c:v>
                </c:pt>
                <c:pt idx="3">
                  <c:v>97.96</c:v>
                </c:pt>
                <c:pt idx="4">
                  <c:v>97.96</c:v>
                </c:pt>
              </c:numCache>
            </c:numRef>
          </c:val>
          <c:extLst>
            <c:ext xmlns:c16="http://schemas.microsoft.com/office/drawing/2014/chart" uri="{C3380CC4-5D6E-409C-BE32-E72D297353CC}">
              <c16:uniqueId val="{00000000-DC5A-44E5-AA4B-A42A4840C63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DC5A-44E5-AA4B-A42A4840C63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129.35</c:v>
                </c:pt>
                <c:pt idx="1">
                  <c:v>120.57</c:v>
                </c:pt>
                <c:pt idx="2">
                  <c:v>114.45</c:v>
                </c:pt>
                <c:pt idx="3">
                  <c:v>120.46</c:v>
                </c:pt>
                <c:pt idx="4">
                  <c:v>118.94</c:v>
                </c:pt>
              </c:numCache>
            </c:numRef>
          </c:val>
          <c:extLst>
            <c:ext xmlns:c16="http://schemas.microsoft.com/office/drawing/2014/chart" uri="{C3380CC4-5D6E-409C-BE32-E72D297353CC}">
              <c16:uniqueId val="{00000000-BECE-4B06-969E-B4FE49B2112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BECE-4B06-969E-B4FE49B2112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3.06</c:v>
                </c:pt>
                <c:pt idx="1">
                  <c:v>6.1</c:v>
                </c:pt>
                <c:pt idx="2">
                  <c:v>9.1</c:v>
                </c:pt>
                <c:pt idx="3">
                  <c:v>11.5</c:v>
                </c:pt>
                <c:pt idx="4">
                  <c:v>14.38</c:v>
                </c:pt>
              </c:numCache>
            </c:numRef>
          </c:val>
          <c:extLst>
            <c:ext xmlns:c16="http://schemas.microsoft.com/office/drawing/2014/chart" uri="{C3380CC4-5D6E-409C-BE32-E72D297353CC}">
              <c16:uniqueId val="{00000000-AB17-4CE1-AC01-D32B8243CD3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AB17-4CE1-AC01-D32B8243CD3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58B-4783-A37B-7605A6DBA9F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B58B-4783-A37B-7605A6DBA9F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58F-4128-A40F-55AA88B04D0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858F-4128-A40F-55AA88B04D0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49.91</c:v>
                </c:pt>
                <c:pt idx="1">
                  <c:v>56.05</c:v>
                </c:pt>
                <c:pt idx="2">
                  <c:v>47.77</c:v>
                </c:pt>
                <c:pt idx="3">
                  <c:v>50.07</c:v>
                </c:pt>
                <c:pt idx="4">
                  <c:v>52.4</c:v>
                </c:pt>
              </c:numCache>
            </c:numRef>
          </c:val>
          <c:extLst>
            <c:ext xmlns:c16="http://schemas.microsoft.com/office/drawing/2014/chart" uri="{C3380CC4-5D6E-409C-BE32-E72D297353CC}">
              <c16:uniqueId val="{00000000-C83F-43F4-A79B-6460278D75E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C83F-43F4-A79B-6460278D75E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610.48</c:v>
                </c:pt>
                <c:pt idx="1">
                  <c:v>571.63</c:v>
                </c:pt>
                <c:pt idx="2">
                  <c:v>533.62</c:v>
                </c:pt>
                <c:pt idx="3">
                  <c:v>507.89</c:v>
                </c:pt>
                <c:pt idx="4">
                  <c:v>469.06</c:v>
                </c:pt>
              </c:numCache>
            </c:numRef>
          </c:val>
          <c:extLst>
            <c:ext xmlns:c16="http://schemas.microsoft.com/office/drawing/2014/chart" uri="{C3380CC4-5D6E-409C-BE32-E72D297353CC}">
              <c16:uniqueId val="{00000000-9B2F-4C2A-9E2D-3ED88047520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9B2F-4C2A-9E2D-3ED88047520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117.99</c:v>
                </c:pt>
                <c:pt idx="1">
                  <c:v>117.87</c:v>
                </c:pt>
                <c:pt idx="2">
                  <c:v>107.68</c:v>
                </c:pt>
                <c:pt idx="3">
                  <c:v>118.43</c:v>
                </c:pt>
                <c:pt idx="4">
                  <c:v>115.88</c:v>
                </c:pt>
              </c:numCache>
            </c:numRef>
          </c:val>
          <c:extLst>
            <c:ext xmlns:c16="http://schemas.microsoft.com/office/drawing/2014/chart" uri="{C3380CC4-5D6E-409C-BE32-E72D297353CC}">
              <c16:uniqueId val="{00000000-5EDE-414B-8A9D-BBABF282390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5EDE-414B-8A9D-BBABF282390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112.97</c:v>
                </c:pt>
                <c:pt idx="1">
                  <c:v>113.8</c:v>
                </c:pt>
                <c:pt idx="2">
                  <c:v>124.89</c:v>
                </c:pt>
                <c:pt idx="3">
                  <c:v>114.26</c:v>
                </c:pt>
                <c:pt idx="4">
                  <c:v>117.16</c:v>
                </c:pt>
              </c:numCache>
            </c:numRef>
          </c:val>
          <c:extLst>
            <c:ext xmlns:c16="http://schemas.microsoft.com/office/drawing/2014/chart" uri="{C3380CC4-5D6E-409C-BE32-E72D297353CC}">
              <c16:uniqueId val="{00000000-DCB1-4688-9BB7-7977964A79A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DCB1-4688-9BB7-7977964A79A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ひたちなか市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154647</v>
      </c>
      <c r="AM8" s="41"/>
      <c r="AN8" s="41"/>
      <c r="AO8" s="41"/>
      <c r="AP8" s="41"/>
      <c r="AQ8" s="41"/>
      <c r="AR8" s="41"/>
      <c r="AS8" s="41"/>
      <c r="AT8" s="34">
        <f>データ!T6</f>
        <v>101.02</v>
      </c>
      <c r="AU8" s="34"/>
      <c r="AV8" s="34"/>
      <c r="AW8" s="34"/>
      <c r="AX8" s="34"/>
      <c r="AY8" s="34"/>
      <c r="AZ8" s="34"/>
      <c r="BA8" s="34"/>
      <c r="BB8" s="34">
        <f>データ!U6</f>
        <v>1530.86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81.19</v>
      </c>
      <c r="J10" s="34"/>
      <c r="K10" s="34"/>
      <c r="L10" s="34"/>
      <c r="M10" s="34"/>
      <c r="N10" s="34"/>
      <c r="O10" s="34"/>
      <c r="P10" s="34">
        <f>データ!P6</f>
        <v>0.89</v>
      </c>
      <c r="Q10" s="34"/>
      <c r="R10" s="34"/>
      <c r="S10" s="34"/>
      <c r="T10" s="34"/>
      <c r="U10" s="34"/>
      <c r="V10" s="34"/>
      <c r="W10" s="34">
        <f>データ!Q6</f>
        <v>100</v>
      </c>
      <c r="X10" s="34"/>
      <c r="Y10" s="34"/>
      <c r="Z10" s="34"/>
      <c r="AA10" s="34"/>
      <c r="AB10" s="34"/>
      <c r="AC10" s="34"/>
      <c r="AD10" s="41">
        <f>データ!R6</f>
        <v>2750</v>
      </c>
      <c r="AE10" s="41"/>
      <c r="AF10" s="41"/>
      <c r="AG10" s="41"/>
      <c r="AH10" s="41"/>
      <c r="AI10" s="41"/>
      <c r="AJ10" s="41"/>
      <c r="AK10" s="2"/>
      <c r="AL10" s="41">
        <f>データ!V6</f>
        <v>1374</v>
      </c>
      <c r="AM10" s="41"/>
      <c r="AN10" s="41"/>
      <c r="AO10" s="41"/>
      <c r="AP10" s="41"/>
      <c r="AQ10" s="41"/>
      <c r="AR10" s="41"/>
      <c r="AS10" s="41"/>
      <c r="AT10" s="34">
        <f>データ!W6</f>
        <v>0.37</v>
      </c>
      <c r="AU10" s="34"/>
      <c r="AV10" s="34"/>
      <c r="AW10" s="34"/>
      <c r="AX10" s="34"/>
      <c r="AY10" s="34"/>
      <c r="AZ10" s="34"/>
      <c r="BA10" s="34"/>
      <c r="BB10" s="34">
        <f>データ!X6</f>
        <v>3713.51</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115</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5iTBFRPgLFeuRlbAz9B1GmNd1uti5hJFtRH4l3aY4PvUbpHPeeYkMePOTEFy8RJE7GIl6os7t1pYhY7Gtar8Eg==" saltValue="ut+lQkDu3G6gAp0fxVf+k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82210</v>
      </c>
      <c r="D6" s="19">
        <f t="shared" si="3"/>
        <v>46</v>
      </c>
      <c r="E6" s="19">
        <f t="shared" si="3"/>
        <v>17</v>
      </c>
      <c r="F6" s="19">
        <f t="shared" si="3"/>
        <v>4</v>
      </c>
      <c r="G6" s="19">
        <f t="shared" si="3"/>
        <v>0</v>
      </c>
      <c r="H6" s="19" t="str">
        <f t="shared" si="3"/>
        <v>茨城県　ひたちなか市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81.19</v>
      </c>
      <c r="P6" s="20">
        <f t="shared" si="3"/>
        <v>0.89</v>
      </c>
      <c r="Q6" s="20">
        <f t="shared" si="3"/>
        <v>100</v>
      </c>
      <c r="R6" s="20">
        <f t="shared" si="3"/>
        <v>2750</v>
      </c>
      <c r="S6" s="20">
        <f t="shared" si="3"/>
        <v>154647</v>
      </c>
      <c r="T6" s="20">
        <f t="shared" si="3"/>
        <v>101.02</v>
      </c>
      <c r="U6" s="20">
        <f t="shared" si="3"/>
        <v>1530.86</v>
      </c>
      <c r="V6" s="20">
        <f t="shared" si="3"/>
        <v>1374</v>
      </c>
      <c r="W6" s="20">
        <f t="shared" si="3"/>
        <v>0.37</v>
      </c>
      <c r="X6" s="20">
        <f t="shared" si="3"/>
        <v>3713.51</v>
      </c>
      <c r="Y6" s="21">
        <f>IF(Y7="",NA(),Y7)</f>
        <v>129.35</v>
      </c>
      <c r="Z6" s="21">
        <f t="shared" ref="Z6:AH6" si="4">IF(Z7="",NA(),Z7)</f>
        <v>120.57</v>
      </c>
      <c r="AA6" s="21">
        <f t="shared" si="4"/>
        <v>114.45</v>
      </c>
      <c r="AB6" s="21">
        <f t="shared" si="4"/>
        <v>120.46</v>
      </c>
      <c r="AC6" s="21">
        <f t="shared" si="4"/>
        <v>118.94</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49.91</v>
      </c>
      <c r="AV6" s="21">
        <f t="shared" ref="AV6:BD6" si="6">IF(AV7="",NA(),AV7)</f>
        <v>56.05</v>
      </c>
      <c r="AW6" s="21">
        <f t="shared" si="6"/>
        <v>47.77</v>
      </c>
      <c r="AX6" s="21">
        <f t="shared" si="6"/>
        <v>50.07</v>
      </c>
      <c r="AY6" s="21">
        <f t="shared" si="6"/>
        <v>52.4</v>
      </c>
      <c r="AZ6" s="21">
        <f t="shared" si="6"/>
        <v>44.24</v>
      </c>
      <c r="BA6" s="21">
        <f t="shared" si="6"/>
        <v>43.07</v>
      </c>
      <c r="BB6" s="21">
        <f t="shared" si="6"/>
        <v>45.42</v>
      </c>
      <c r="BC6" s="21">
        <f t="shared" si="6"/>
        <v>50.63</v>
      </c>
      <c r="BD6" s="21">
        <f t="shared" si="6"/>
        <v>53.28</v>
      </c>
      <c r="BE6" s="20" t="str">
        <f>IF(BE7="","",IF(BE7="-","【-】","【"&amp;SUBSTITUTE(TEXT(BE7,"#,##0.00"),"-","△")&amp;"】"))</f>
        <v>【50.90】</v>
      </c>
      <c r="BF6" s="21">
        <f>IF(BF7="",NA(),BF7)</f>
        <v>610.48</v>
      </c>
      <c r="BG6" s="21">
        <f t="shared" ref="BG6:BO6" si="7">IF(BG7="",NA(),BG7)</f>
        <v>571.63</v>
      </c>
      <c r="BH6" s="21">
        <f t="shared" si="7"/>
        <v>533.62</v>
      </c>
      <c r="BI6" s="21">
        <f t="shared" si="7"/>
        <v>507.89</v>
      </c>
      <c r="BJ6" s="21">
        <f t="shared" si="7"/>
        <v>469.06</v>
      </c>
      <c r="BK6" s="21">
        <f t="shared" si="7"/>
        <v>1258.43</v>
      </c>
      <c r="BL6" s="21">
        <f t="shared" si="7"/>
        <v>1163.75</v>
      </c>
      <c r="BM6" s="21">
        <f t="shared" si="7"/>
        <v>1195.47</v>
      </c>
      <c r="BN6" s="21">
        <f t="shared" si="7"/>
        <v>1168.69</v>
      </c>
      <c r="BO6" s="21">
        <f t="shared" si="7"/>
        <v>1142.44</v>
      </c>
      <c r="BP6" s="20" t="str">
        <f>IF(BP7="","",IF(BP7="-","【-】","【"&amp;SUBSTITUTE(TEXT(BP7,"#,##0.00"),"-","△")&amp;"】"))</f>
        <v>【1,099.15】</v>
      </c>
      <c r="BQ6" s="21">
        <f>IF(BQ7="",NA(),BQ7)</f>
        <v>117.99</v>
      </c>
      <c r="BR6" s="21">
        <f t="shared" ref="BR6:BZ6" si="8">IF(BR7="",NA(),BR7)</f>
        <v>117.87</v>
      </c>
      <c r="BS6" s="21">
        <f t="shared" si="8"/>
        <v>107.68</v>
      </c>
      <c r="BT6" s="21">
        <f t="shared" si="8"/>
        <v>118.43</v>
      </c>
      <c r="BU6" s="21">
        <f t="shared" si="8"/>
        <v>115.88</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112.97</v>
      </c>
      <c r="CC6" s="21">
        <f t="shared" ref="CC6:CK6" si="9">IF(CC7="",NA(),CC7)</f>
        <v>113.8</v>
      </c>
      <c r="CD6" s="21">
        <f t="shared" si="9"/>
        <v>124.89</v>
      </c>
      <c r="CE6" s="21">
        <f t="shared" si="9"/>
        <v>114.26</v>
      </c>
      <c r="CF6" s="21">
        <f t="shared" si="9"/>
        <v>117.16</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97.51</v>
      </c>
      <c r="CY6" s="21">
        <f t="shared" ref="CY6:DG6" si="11">IF(CY7="",NA(),CY7)</f>
        <v>97.96</v>
      </c>
      <c r="CZ6" s="21">
        <f t="shared" si="11"/>
        <v>97.96</v>
      </c>
      <c r="DA6" s="21">
        <f t="shared" si="11"/>
        <v>97.96</v>
      </c>
      <c r="DB6" s="21">
        <f t="shared" si="11"/>
        <v>97.96</v>
      </c>
      <c r="DC6" s="21">
        <f t="shared" si="11"/>
        <v>84.19</v>
      </c>
      <c r="DD6" s="21">
        <f t="shared" si="11"/>
        <v>84.34</v>
      </c>
      <c r="DE6" s="21">
        <f t="shared" si="11"/>
        <v>84.34</v>
      </c>
      <c r="DF6" s="21">
        <f t="shared" si="11"/>
        <v>84.73</v>
      </c>
      <c r="DG6" s="21">
        <f t="shared" si="11"/>
        <v>84.21</v>
      </c>
      <c r="DH6" s="20" t="str">
        <f>IF(DH7="","",IF(DH7="-","【-】","【"&amp;SUBSTITUTE(TEXT(DH7,"#,##0.00"),"-","△")&amp;"】"))</f>
        <v>【86.31】</v>
      </c>
      <c r="DI6" s="21">
        <f>IF(DI7="",NA(),DI7)</f>
        <v>3.06</v>
      </c>
      <c r="DJ6" s="21">
        <f t="shared" ref="DJ6:DR6" si="12">IF(DJ7="",NA(),DJ7)</f>
        <v>6.1</v>
      </c>
      <c r="DK6" s="21">
        <f t="shared" si="12"/>
        <v>9.1</v>
      </c>
      <c r="DL6" s="21">
        <f t="shared" si="12"/>
        <v>11.5</v>
      </c>
      <c r="DM6" s="21">
        <f t="shared" si="12"/>
        <v>14.38</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82210</v>
      </c>
      <c r="D7" s="23">
        <v>46</v>
      </c>
      <c r="E7" s="23">
        <v>17</v>
      </c>
      <c r="F7" s="23">
        <v>4</v>
      </c>
      <c r="G7" s="23">
        <v>0</v>
      </c>
      <c r="H7" s="23" t="s">
        <v>96</v>
      </c>
      <c r="I7" s="23" t="s">
        <v>97</v>
      </c>
      <c r="J7" s="23" t="s">
        <v>98</v>
      </c>
      <c r="K7" s="23" t="s">
        <v>99</v>
      </c>
      <c r="L7" s="23" t="s">
        <v>100</v>
      </c>
      <c r="M7" s="23" t="s">
        <v>101</v>
      </c>
      <c r="N7" s="24" t="s">
        <v>102</v>
      </c>
      <c r="O7" s="24">
        <v>81.19</v>
      </c>
      <c r="P7" s="24">
        <v>0.89</v>
      </c>
      <c r="Q7" s="24">
        <v>100</v>
      </c>
      <c r="R7" s="24">
        <v>2750</v>
      </c>
      <c r="S7" s="24">
        <v>154647</v>
      </c>
      <c r="T7" s="24">
        <v>101.02</v>
      </c>
      <c r="U7" s="24">
        <v>1530.86</v>
      </c>
      <c r="V7" s="24">
        <v>1374</v>
      </c>
      <c r="W7" s="24">
        <v>0.37</v>
      </c>
      <c r="X7" s="24">
        <v>3713.51</v>
      </c>
      <c r="Y7" s="24">
        <v>129.35</v>
      </c>
      <c r="Z7" s="24">
        <v>120.57</v>
      </c>
      <c r="AA7" s="24">
        <v>114.45</v>
      </c>
      <c r="AB7" s="24">
        <v>120.46</v>
      </c>
      <c r="AC7" s="24">
        <v>118.94</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49.91</v>
      </c>
      <c r="AV7" s="24">
        <v>56.05</v>
      </c>
      <c r="AW7" s="24">
        <v>47.77</v>
      </c>
      <c r="AX7" s="24">
        <v>50.07</v>
      </c>
      <c r="AY7" s="24">
        <v>52.4</v>
      </c>
      <c r="AZ7" s="24">
        <v>44.24</v>
      </c>
      <c r="BA7" s="24">
        <v>43.07</v>
      </c>
      <c r="BB7" s="24">
        <v>45.42</v>
      </c>
      <c r="BC7" s="24">
        <v>50.63</v>
      </c>
      <c r="BD7" s="24">
        <v>53.28</v>
      </c>
      <c r="BE7" s="24">
        <v>50.9</v>
      </c>
      <c r="BF7" s="24">
        <v>610.48</v>
      </c>
      <c r="BG7" s="24">
        <v>571.63</v>
      </c>
      <c r="BH7" s="24">
        <v>533.62</v>
      </c>
      <c r="BI7" s="24">
        <v>507.89</v>
      </c>
      <c r="BJ7" s="24">
        <v>469.06</v>
      </c>
      <c r="BK7" s="24">
        <v>1258.43</v>
      </c>
      <c r="BL7" s="24">
        <v>1163.75</v>
      </c>
      <c r="BM7" s="24">
        <v>1195.47</v>
      </c>
      <c r="BN7" s="24">
        <v>1168.69</v>
      </c>
      <c r="BO7" s="24">
        <v>1142.44</v>
      </c>
      <c r="BP7" s="24">
        <v>1099.1500000000001</v>
      </c>
      <c r="BQ7" s="24">
        <v>117.99</v>
      </c>
      <c r="BR7" s="24">
        <v>117.87</v>
      </c>
      <c r="BS7" s="24">
        <v>107.68</v>
      </c>
      <c r="BT7" s="24">
        <v>118.43</v>
      </c>
      <c r="BU7" s="24">
        <v>115.88</v>
      </c>
      <c r="BV7" s="24">
        <v>73.36</v>
      </c>
      <c r="BW7" s="24">
        <v>72.599999999999994</v>
      </c>
      <c r="BX7" s="24">
        <v>69.430000000000007</v>
      </c>
      <c r="BY7" s="24">
        <v>70.709999999999994</v>
      </c>
      <c r="BZ7" s="24">
        <v>66.63</v>
      </c>
      <c r="CA7" s="24">
        <v>72.92</v>
      </c>
      <c r="CB7" s="24">
        <v>112.97</v>
      </c>
      <c r="CC7" s="24">
        <v>113.8</v>
      </c>
      <c r="CD7" s="24">
        <v>124.89</v>
      </c>
      <c r="CE7" s="24">
        <v>114.26</v>
      </c>
      <c r="CF7" s="24">
        <v>117.16</v>
      </c>
      <c r="CG7" s="24">
        <v>224.88</v>
      </c>
      <c r="CH7" s="24">
        <v>228.64</v>
      </c>
      <c r="CI7" s="24">
        <v>239.46</v>
      </c>
      <c r="CJ7" s="24">
        <v>233.15</v>
      </c>
      <c r="CK7" s="24">
        <v>252.17</v>
      </c>
      <c r="CL7" s="24">
        <v>225.78</v>
      </c>
      <c r="CM7" s="24" t="s">
        <v>102</v>
      </c>
      <c r="CN7" s="24" t="s">
        <v>102</v>
      </c>
      <c r="CO7" s="24" t="s">
        <v>102</v>
      </c>
      <c r="CP7" s="24" t="s">
        <v>102</v>
      </c>
      <c r="CQ7" s="24" t="s">
        <v>102</v>
      </c>
      <c r="CR7" s="24">
        <v>42.4</v>
      </c>
      <c r="CS7" s="24">
        <v>42.28</v>
      </c>
      <c r="CT7" s="24">
        <v>41.06</v>
      </c>
      <c r="CU7" s="24">
        <v>42.09</v>
      </c>
      <c r="CV7" s="24">
        <v>42.15</v>
      </c>
      <c r="CW7" s="24">
        <v>43.17</v>
      </c>
      <c r="CX7" s="24">
        <v>97.51</v>
      </c>
      <c r="CY7" s="24">
        <v>97.96</v>
      </c>
      <c r="CZ7" s="24">
        <v>97.96</v>
      </c>
      <c r="DA7" s="24">
        <v>97.96</v>
      </c>
      <c r="DB7" s="24">
        <v>97.96</v>
      </c>
      <c r="DC7" s="24">
        <v>84.19</v>
      </c>
      <c r="DD7" s="24">
        <v>84.34</v>
      </c>
      <c r="DE7" s="24">
        <v>84.34</v>
      </c>
      <c r="DF7" s="24">
        <v>84.73</v>
      </c>
      <c r="DG7" s="24">
        <v>84.21</v>
      </c>
      <c r="DH7" s="24">
        <v>86.31</v>
      </c>
      <c r="DI7" s="24">
        <v>3.06</v>
      </c>
      <c r="DJ7" s="24">
        <v>6.1</v>
      </c>
      <c r="DK7" s="24">
        <v>9.1</v>
      </c>
      <c r="DL7" s="24">
        <v>11.5</v>
      </c>
      <c r="DM7" s="24">
        <v>14.38</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2026-01-27T00:36:23Z</cp:lastPrinted>
  <dcterms:created xsi:type="dcterms:W3CDTF">2025-12-23T06:09:38Z</dcterms:created>
  <dcterms:modified xsi:type="dcterms:W3CDTF">2026-02-27T01:04:22Z</dcterms:modified>
  <cp:category/>
</cp:coreProperties>
</file>