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931D4BFF-50CD-45B2-985D-29A93F69E9FE}" xr6:coauthVersionLast="47" xr6:coauthVersionMax="47" xr10:uidLastSave="{00000000-0000-0000-0000-000000000000}"/>
  <workbookProtection workbookAlgorithmName="SHA-512" workbookHashValue="abcySseNDddjVgp1IpMHCGSUTGKesrE7kgHZCO4eszvtQvJ0e5TY48Wlpife+bJqiWkmhGxwxq4ePREtgC8p2w==" workbookSaltValue="3fDd+jIiDhTDh1vSqK/T5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<sst xmlns="http://schemas.openxmlformats.org/spreadsheetml/2006/main" count="236" uniqueCount="116">
  <si>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</si>
  <si>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</si>
  <si>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</si>
  <si>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</si>
  <si>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</si>
  <si>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</si>
  <si>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</si>
  <si>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</si>
  <si>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</si>
  <si>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</si>
  <si>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</si>
  <si>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</si>
  <si>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</si>
  <si>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</si>
  <si>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</si>
  <si>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</si>
  <si>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</si>
  <si>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</si>
  <si>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</si>
  <si>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</si>
  <si>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</si>
  <si>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</si>
  <si>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</si>
  <si>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</si>
  <si>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</si>
  <si>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</si>
  <si>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</si>
  <si>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</si>
  <si>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</si>
  <si>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</si>
  <si>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</si>
  <si>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</si>
  <si>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</si>
  <si>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</si>
  <si>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</si>
  <si>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</si>
  <si>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</si>
  <si>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</si>
  <si>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</si>
  <si>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</si>
  <si>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</si>
  <si>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</si>
  <si>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</si>
  <si>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</si>
  <si>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</si>
  <si>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</si>
  <si>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</si>
  <si>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</si>
  <si>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</si>
  <si>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</si>
  <si>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</si>
  <si>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</si>
  <si>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</si>
  <si>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</si>
  <si>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</si>
  <si>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</si>
  <si>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</si>
  <si>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</si>
  <si>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</si>
  <si>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</si>
  <si>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</si>
  <si>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</si>
  <si>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</si>
  <si>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</si>
  <si>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</si>
  <si>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</si>
  <si>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</si>
  <si>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</si>
  <si>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</si>
  <si>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</si>
  <si>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</si>
  <si>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</si>
  <si>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</si>
  <si>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</si>
  <si>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</si>
  <si>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</si>
  <si>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</si>
  <si>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</si>
  <si>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</si>
  <si>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</si>
  <si>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</si>
  <si>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</si>
  <si>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</si>
  <si>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</si>
  <si>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</si>
  <si>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</si>
  <si>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</si>
  <si>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</si>
  <si>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</si>
  <si>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</si>
  <si>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</si>
  <si>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</si>
  <si>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</si>
  <si>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</si>
  <si>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</si>
  <si>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坂東市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</si>
  <si>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</si>
  <si>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</si>
  <si>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</si>
  <si>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</si>
  <si>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</si>
  <si>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</si>
  <si>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</si>
  <si>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</si>
  <si>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</si>
  <si>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</si>
  <si>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</si>
  <si>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</si>
  <si>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</si>
  <si>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</si>
  <si>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</si>
  <si>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</si>
  <si>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</si>
  <si>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①有形固定資産減価償却率について、令和２年度から法適用企業となったことから数値としては小さいが、個々の耐用年数に留意する必要がある。　　　
②管渠老朽化率･③管渠改善率について、管渠の耐用年数が到来しているものがないためゼロとなっている。今後は、管渠の耐用年数も考慮しながらストックマネジメント計画に基づく長期的な更新投資を進めていく。</t>
    <phoneticPr fontId="4"/>
  </si>
  <si>
    <t xml:space="preserve">坂東市下水道事業は、令和２年度より公営企業会計へ移行したことにより、更なる経営の健全・効率化が求められているが、急速な人口減少、施設の老朽化、公営企業における人材確保の困難、不安定な営業費用の増加という四つの主な課題に直面している。
これらの課題に対し今後は経営戦略に沿って、収益向上と費用削減を徹底し、接続率向上や業務改善を図るとともに適正な料金体系を検討し効果的かつ持続的な経営に努めていく。施設施設等についてもストックマネジメント計画に基づく、計画的な修繕により長寿命化を図っていく。維持管理と更新を計画的に実施し、長寿命化と予防保全を強化していく。
 </t>
    <phoneticPr fontId="4"/>
  </si>
  <si>
    <t>①経常収支比率について、100％を上回っているが、主要因は一般会計補助金による収入である。また費用を収益が上回った部分のほとんどが、企業債償還金などの資本的支出の補填財源として利用されているため、内部留保資金が少ない。人口減による使用料収入の減や維持管理費の増加が見込まれることから、長期的な視点に立った収益の向上と費用の削減等経営改善に努める。
②累積欠損金比率について、0％であるが収支が合わない部分については一般会計補助金に依存しているためである。
③流動比率について、流動負債は主に企業債であり、現状は一般会計補助金により支払能力は確保されている。
④企業債残高対事業規模比率について、類似団体平均値と比較して高い水準値であるが、新規借り入れの抑制に努める。
⑤経費回収率について、100％を上回っているが、物価高騰の影響を受けているため、今後も経費削減、料金改定の検討を行い、健全経営に努める。
⑥汚水処理原価について、類似団体平均値を下回っており、効果的な汚水処理が行われていると判断できる。今後も接続率向上に努め、原価費用の抑制のため適正な投資・維持管理に努めていく。
⑦施設利用率について、類似団体平均を下回っている。今後も接続率の向上に努めていく。
⑧水洗化率について、類似団体の平均を下回っている。戸別訪問等により接続を促進し、接続率の向上に努めていく。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</si>
</sst>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EB-4310-9B11-AC308F85F5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2EB-4310-9B11-AC308F85F5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29-43CC-BE88-903B8BAFA1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229-43CC-BE88-903B8BAFA1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47.85</c:v>
                </c:pt>
                <c:pt idx="1">
                  <c:v>48.78</c:v>
                </c:pt>
                <c:pt idx="2">
                  <c:v>49.22</c:v>
                </c:pt>
                <c:pt idx="3">
                  <c:v>49.66</c:v>
                </c:pt>
                <c:pt idx="4">
                  <c:v>50.1</c:v>
                </c:pt>
              </c:numCache>
            </c:numRef>
          </c:val>
          <c:extLst>
            <c:ext xmlns:c16="http://schemas.microsoft.com/office/drawing/2014/chart" uri="{C3380CC4-5D6E-409C-BE32-E72D297353CC}">
              <c16:uniqueId val="{00000000-986D-4357-BCF5-14EE4B784D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86D-4357-BCF5-14EE4B784D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105.64</c:v>
                </c:pt>
                <c:pt idx="1">
                  <c:v>104.24</c:v>
                </c:pt>
                <c:pt idx="2">
                  <c:v>104.48</c:v>
                </c:pt>
                <c:pt idx="3">
                  <c:v>106.32</c:v>
                </c:pt>
                <c:pt idx="4">
                  <c:v>102.37</c:v>
                </c:pt>
              </c:numCache>
            </c:numRef>
          </c:val>
          <c:extLst>
            <c:ext xmlns:c16="http://schemas.microsoft.com/office/drawing/2014/chart" uri="{C3380CC4-5D6E-409C-BE32-E72D297353CC}">
              <c16:uniqueId val="{00000000-703F-44B9-8BB5-814CFDD42C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03F-44B9-8BB5-814CFDD42C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2.46</c:v>
                </c:pt>
                <c:pt idx="1">
                  <c:v>4.7300000000000004</c:v>
                </c:pt>
                <c:pt idx="2">
                  <c:v>7.03</c:v>
                </c:pt>
                <c:pt idx="3">
                  <c:v>9.1999999999999993</c:v>
                </c:pt>
                <c:pt idx="4">
                  <c:v>7.07</c:v>
                </c:pt>
              </c:numCache>
            </c:numRef>
          </c:val>
          <c:extLst>
            <c:ext xmlns:c16="http://schemas.microsoft.com/office/drawing/2014/chart" uri="{C3380CC4-5D6E-409C-BE32-E72D297353CC}">
              <c16:uniqueId val="{00000000-382B-40BF-AC47-CFAF3004A6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82B-40BF-AC47-CFAF3004A6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E5-467E-815C-489181B3C0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03E5-467E-815C-489181B3C0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A6-4E62-BB4E-249FA8E234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3A6-4E62-BB4E-249FA8E234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81.010000000000005</c:v>
                </c:pt>
                <c:pt idx="1">
                  <c:v>89.4</c:v>
                </c:pt>
                <c:pt idx="2">
                  <c:v>65.44</c:v>
                </c:pt>
                <c:pt idx="3">
                  <c:v>53.75</c:v>
                </c:pt>
                <c:pt idx="4">
                  <c:v>33.64</c:v>
                </c:pt>
              </c:numCache>
            </c:numRef>
          </c:val>
          <c:extLst>
            <c:ext xmlns:c16="http://schemas.microsoft.com/office/drawing/2014/chart" uri="{C3380CC4-5D6E-409C-BE32-E72D297353CC}">
              <c16:uniqueId val="{00000000-4D80-4647-80AF-862B6C9FFF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D80-4647-80AF-862B6C9FFF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3488.41</c:v>
                </c:pt>
                <c:pt idx="1">
                  <c:v>4291.67</c:v>
                </c:pt>
                <c:pt idx="2">
                  <c:v>4156.25</c:v>
                </c:pt>
                <c:pt idx="3">
                  <c:v>4010.18</c:v>
                </c:pt>
                <c:pt idx="4">
                  <c:v>2509.12</c:v>
                </c:pt>
              </c:numCache>
            </c:numRef>
          </c:val>
          <c:extLst>
            <c:ext xmlns:c16="http://schemas.microsoft.com/office/drawing/2014/chart" uri="{C3380CC4-5D6E-409C-BE32-E72D297353CC}">
              <c16:uniqueId val="{00000000-C8D6-4B77-AF52-81DA8E6F75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8D6-4B77-AF52-81DA8E6F75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47.67</c:v>
                </c:pt>
                <c:pt idx="1">
                  <c:v>100</c:v>
                </c:pt>
                <c:pt idx="2">
                  <c:v>100</c:v>
                </c:pt>
                <c:pt idx="3">
                  <c:v>87.58</c:v>
                </c:pt>
                <c:pt idx="4">
                  <c:v>105.63</c:v>
                </c:pt>
              </c:numCache>
            </c:numRef>
          </c:val>
          <c:extLst>
            <c:ext xmlns:c16="http://schemas.microsoft.com/office/drawing/2014/chart" uri="{C3380CC4-5D6E-409C-BE32-E72D297353CC}">
              <c16:uniqueId val="{00000000-A1A6-43A3-83D6-6821D12679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1A6-43A3-83D6-6821D12679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327.68</c:v>
                </c:pt>
                <c:pt idx="1">
                  <c:v>156.01</c:v>
                </c:pt>
                <c:pt idx="2">
                  <c:v>156.38</c:v>
                </c:pt>
                <c:pt idx="3">
                  <c:v>178.79</c:v>
                </c:pt>
                <c:pt idx="4">
                  <c:v>234.07</c:v>
                </c:pt>
              </c:numCache>
            </c:numRef>
          </c:val>
          <c:extLst>
            <c:ext xmlns:c16="http://schemas.microsoft.com/office/drawing/2014/chart" uri="{C3380CC4-5D6E-409C-BE32-E72D297353CC}">
              <c16:uniqueId val="{00000000-E2D0-4372-A202-8D95320EF1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E2D0-4372-A202-8D95320EF1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53"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坂東市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52143</v>
      </c>
      <c r="AM8" s="41"/>
      <c r="AN8" s="41"/>
      <c r="AO8" s="41"/>
      <c r="AP8" s="41"/>
      <c r="AQ8" s="41"/>
      <c r="AR8" s="41"/>
      <c r="AS8" s="41"/>
      <c r="AT8" s="34">
        <f>データ!T6</f>
        <v>123.03</v>
      </c>
      <c r="AU8" s="34"/>
      <c r="AV8" s="34"/>
      <c r="AW8" s="34"/>
      <c r="AX8" s="34"/>
      <c r="AY8" s="34"/>
      <c r="AZ8" s="34"/>
      <c r="BA8" s="34"/>
      <c r="BB8" s="34">
        <f>データ!U6</f>
        <v>423.82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51.62</v>
      </c>
      <c r="J10" s="34"/>
      <c r="K10" s="34"/>
      <c r="L10" s="34"/>
      <c r="M10" s="34"/>
      <c r="N10" s="34"/>
      <c r="O10" s="34"/>
      <c r="P10" s="34">
        <f>データ!P6</f>
        <v>8.44</v>
      </c>
      <c r="Q10" s="34"/>
      <c r="R10" s="34"/>
      <c r="S10" s="34"/>
      <c r="T10" s="34"/>
      <c r="U10" s="34"/>
      <c r="V10" s="34"/>
      <c r="W10" s="34">
        <f>データ!Q6</f>
        <v>83.64</v>
      </c>
      <c r="X10" s="34"/>
      <c r="Y10" s="34"/>
      <c r="Z10" s="34"/>
      <c r="AA10" s="34"/>
      <c r="AB10" s="34"/>
      <c r="AC10" s="34"/>
      <c r="AD10" s="41">
        <f>データ!R6</f>
        <v>3100</v>
      </c>
      <c r="AE10" s="41"/>
      <c r="AF10" s="41"/>
      <c r="AG10" s="41"/>
      <c r="AH10" s="41"/>
      <c r="AI10" s="41"/>
      <c r="AJ10" s="41"/>
      <c r="AK10" s="2"/>
      <c r="AL10" s="41">
        <f>データ!V6</f>
        <v>4381</v>
      </c>
      <c r="AM10" s="41"/>
      <c r="AN10" s="41"/>
      <c r="AO10" s="41"/>
      <c r="AP10" s="41"/>
      <c r="AQ10" s="41"/>
      <c r="AR10" s="41"/>
      <c r="AS10" s="41"/>
      <c r="AT10" s="34">
        <f>データ!W6</f>
        <v>2.57</v>
      </c>
      <c r="AU10" s="34"/>
      <c r="AV10" s="34"/>
      <c r="AW10" s="34"/>
      <c r="AX10" s="34"/>
      <c r="AY10" s="34"/>
      <c r="AZ10" s="34"/>
      <c r="BA10" s="34"/>
      <c r="BB10" s="34">
        <f>データ!X6</f>
        <v>1704.67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70"/>
      <c r="BN66" s="70"/>
      <c r="BO66" s="70"/>
      <c r="BP66" s="70"/>
      <c r="BQ66" s="70"/>
      <c r="BR66" s="70"/>
      <c r="BS66" s="70"/>
      <c r="BT66" s="70"/>
      <c r="BU66" s="70"/>
      <c r="BV66" s="70"/>
      <c r="BW66" s="70"/>
      <c r="BX66" s="70"/>
      <c r="BY66" s="70"/>
      <c r="BZ66" s="7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0"/>
      <c r="BN67" s="70"/>
      <c r="BO67" s="70"/>
      <c r="BP67" s="70"/>
      <c r="BQ67" s="70"/>
      <c r="BR67" s="70"/>
      <c r="BS67" s="70"/>
      <c r="BT67" s="70"/>
      <c r="BU67" s="70"/>
      <c r="BV67" s="70"/>
      <c r="BW67" s="70"/>
      <c r="BX67" s="70"/>
      <c r="BY67" s="70"/>
      <c r="BZ67" s="7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0"/>
      <c r="BN68" s="70"/>
      <c r="BO68" s="70"/>
      <c r="BP68" s="70"/>
      <c r="BQ68" s="70"/>
      <c r="BR68" s="70"/>
      <c r="BS68" s="70"/>
      <c r="BT68" s="70"/>
      <c r="BU68" s="70"/>
      <c r="BV68" s="70"/>
      <c r="BW68" s="70"/>
      <c r="BX68" s="70"/>
      <c r="BY68" s="70"/>
      <c r="BZ68" s="7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0"/>
      <c r="BN69" s="70"/>
      <c r="BO69" s="70"/>
      <c r="BP69" s="70"/>
      <c r="BQ69" s="70"/>
      <c r="BR69" s="70"/>
      <c r="BS69" s="70"/>
      <c r="BT69" s="70"/>
      <c r="BU69" s="70"/>
      <c r="BV69" s="70"/>
      <c r="BW69" s="70"/>
      <c r="BX69" s="70"/>
      <c r="BY69" s="70"/>
      <c r="BZ69" s="7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0"/>
      <c r="BN70" s="70"/>
      <c r="BO70" s="70"/>
      <c r="BP70" s="70"/>
      <c r="BQ70" s="70"/>
      <c r="BR70" s="70"/>
      <c r="BS70" s="70"/>
      <c r="BT70" s="70"/>
      <c r="BU70" s="70"/>
      <c r="BV70" s="70"/>
      <c r="BW70" s="70"/>
      <c r="BX70" s="70"/>
      <c r="BY70" s="70"/>
      <c r="BZ70" s="7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0"/>
      <c r="BN71" s="70"/>
      <c r="BO71" s="70"/>
      <c r="BP71" s="70"/>
      <c r="BQ71" s="70"/>
      <c r="BR71" s="70"/>
      <c r="BS71" s="70"/>
      <c r="BT71" s="70"/>
      <c r="BU71" s="70"/>
      <c r="BV71" s="70"/>
      <c r="BW71" s="70"/>
      <c r="BX71" s="70"/>
      <c r="BY71" s="70"/>
      <c r="BZ71" s="7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0"/>
      <c r="BN72" s="70"/>
      <c r="BO72" s="70"/>
      <c r="BP72" s="70"/>
      <c r="BQ72" s="70"/>
      <c r="BR72" s="70"/>
      <c r="BS72" s="70"/>
      <c r="BT72" s="70"/>
      <c r="BU72" s="70"/>
      <c r="BV72" s="70"/>
      <c r="BW72" s="70"/>
      <c r="BX72" s="70"/>
      <c r="BY72" s="70"/>
      <c r="BZ72" s="7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0"/>
      <c r="BN73" s="70"/>
      <c r="BO73" s="70"/>
      <c r="BP73" s="70"/>
      <c r="BQ73" s="70"/>
      <c r="BR73" s="70"/>
      <c r="BS73" s="70"/>
      <c r="BT73" s="70"/>
      <c r="BU73" s="70"/>
      <c r="BV73" s="70"/>
      <c r="BW73" s="70"/>
      <c r="BX73" s="70"/>
      <c r="BY73" s="70"/>
      <c r="BZ73" s="7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0"/>
      <c r="BN74" s="70"/>
      <c r="BO74" s="70"/>
      <c r="BP74" s="70"/>
      <c r="BQ74" s="70"/>
      <c r="BR74" s="70"/>
      <c r="BS74" s="70"/>
      <c r="BT74" s="70"/>
      <c r="BU74" s="70"/>
      <c r="BV74" s="70"/>
      <c r="BW74" s="70"/>
      <c r="BX74" s="70"/>
      <c r="BY74" s="70"/>
      <c r="BZ74" s="7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0"/>
      <c r="BN75" s="70"/>
      <c r="BO75" s="70"/>
      <c r="BP75" s="70"/>
      <c r="BQ75" s="70"/>
      <c r="BR75" s="70"/>
      <c r="BS75" s="70"/>
      <c r="BT75" s="70"/>
      <c r="BU75" s="70"/>
      <c r="BV75" s="70"/>
      <c r="BW75" s="70"/>
      <c r="BX75" s="70"/>
      <c r="BY75" s="70"/>
      <c r="BZ75" s="7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0"/>
      <c r="BN76" s="70"/>
      <c r="BO76" s="70"/>
      <c r="BP76" s="70"/>
      <c r="BQ76" s="70"/>
      <c r="BR76" s="70"/>
      <c r="BS76" s="70"/>
      <c r="BT76" s="70"/>
      <c r="BU76" s="70"/>
      <c r="BV76" s="70"/>
      <c r="BW76" s="70"/>
      <c r="BX76" s="70"/>
      <c r="BY76" s="70"/>
      <c r="BZ76" s="7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0"/>
      <c r="BN77" s="70"/>
      <c r="BO77" s="70"/>
      <c r="BP77" s="70"/>
      <c r="BQ77" s="70"/>
      <c r="BR77" s="70"/>
      <c r="BS77" s="70"/>
      <c r="BT77" s="70"/>
      <c r="BU77" s="70"/>
      <c r="BV77" s="70"/>
      <c r="BW77" s="70"/>
      <c r="BX77" s="70"/>
      <c r="BY77" s="70"/>
      <c r="BZ77" s="7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0"/>
      <c r="BN78" s="70"/>
      <c r="BO78" s="70"/>
      <c r="BP78" s="70"/>
      <c r="BQ78" s="70"/>
      <c r="BR78" s="70"/>
      <c r="BS78" s="70"/>
      <c r="BT78" s="70"/>
      <c r="BU78" s="70"/>
      <c r="BV78" s="70"/>
      <c r="BW78" s="70"/>
      <c r="BX78" s="70"/>
      <c r="BY78" s="70"/>
      <c r="BZ78" s="7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0"/>
      <c r="BN79" s="70"/>
      <c r="BO79" s="70"/>
      <c r="BP79" s="70"/>
      <c r="BQ79" s="70"/>
      <c r="BR79" s="70"/>
      <c r="BS79" s="70"/>
      <c r="BT79" s="70"/>
      <c r="BU79" s="70"/>
      <c r="BV79" s="70"/>
      <c r="BW79" s="70"/>
      <c r="BX79" s="70"/>
      <c r="BY79" s="70"/>
      <c r="BZ79" s="7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0"/>
      <c r="BN81" s="70"/>
      <c r="BO81" s="70"/>
      <c r="BP81" s="70"/>
      <c r="BQ81" s="70"/>
      <c r="BR81" s="70"/>
      <c r="BS81" s="70"/>
      <c r="BT81" s="70"/>
      <c r="BU81" s="70"/>
      <c r="BV81" s="70"/>
      <c r="BW81" s="70"/>
      <c r="BX81" s="70"/>
      <c r="BY81" s="70"/>
      <c r="BZ81" s="7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2S29X6a0FdDJTUBC1e9i35HPKTO4Q5f09RbBfZmXLnymbfGVurtT/L7NYr/KJPD8sCZAnI9A5Q/+Kjtp2EM5w==" saltValue="3//rNPaYYBeW8P29BdaZ8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82287</v>
      </c>
      <c r="D6" s="19">
        <f t="shared" si="3"/>
        <v>46</v>
      </c>
      <c r="E6" s="19">
        <f t="shared" si="3"/>
        <v>17</v>
      </c>
      <c r="F6" s="19">
        <f t="shared" si="3"/>
        <v>4</v>
      </c>
      <c r="G6" s="19">
        <f t="shared" si="3"/>
        <v>0</v>
      </c>
      <c r="H6" s="19" t="str">
        <f t="shared" si="3"/>
        <v>茨城県　坂東市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51.62</v>
      </c>
      <c r="P6" s="20">
        <f t="shared" si="3"/>
        <v>8.44</v>
      </c>
      <c r="Q6" s="20">
        <f t="shared" si="3"/>
        <v>83.64</v>
      </c>
      <c r="R6" s="20">
        <f t="shared" si="3"/>
        <v>3100</v>
      </c>
      <c r="S6" s="20">
        <f t="shared" si="3"/>
        <v>52143</v>
      </c>
      <c r="T6" s="20">
        <f t="shared" si="3"/>
        <v>123.03</v>
      </c>
      <c r="U6" s="20">
        <f t="shared" si="3"/>
        <v>423.82</v>
      </c>
      <c r="V6" s="20">
        <f t="shared" si="3"/>
        <v>4381</v>
      </c>
      <c r="W6" s="20">
        <f t="shared" si="3"/>
        <v>2.57</v>
      </c>
      <c r="X6" s="20">
        <f t="shared" si="3"/>
        <v>1704.67</v>
      </c>
      <c r="Y6" s="21">
        <f>IF(Y7="",NA(),Y7)</f>
        <v>105.64</v>
      </c>
      <c r="Z6" s="21">
        <f t="shared" ref="Z6:AH6" si="4">IF(Z7="",NA(),Z7)</f>
        <v>104.24</v>
      </c>
      <c r="AA6" s="21">
        <f t="shared" si="4"/>
        <v>104.48</v>
      </c>
      <c r="AB6" s="21">
        <f t="shared" si="4"/>
        <v>106.32</v>
      </c>
      <c r="AC6" s="21">
        <f t="shared" si="4"/>
        <v>102.37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81.010000000000005</v>
      </c>
      <c r="AV6" s="21">
        <f t="shared" ref="AV6:BD6" si="6">IF(AV7="",NA(),AV7)</f>
        <v>89.4</v>
      </c>
      <c r="AW6" s="21">
        <f t="shared" si="6"/>
        <v>65.44</v>
      </c>
      <c r="AX6" s="21">
        <f t="shared" si="6"/>
        <v>53.75</v>
      </c>
      <c r="AY6" s="21">
        <f t="shared" si="6"/>
        <v>33.64</v>
      </c>
      <c r="AZ6" s="21">
        <f t="shared" si="6"/>
        <v>44.24</v>
      </c>
      <c r="BA6" s="21">
        <f t="shared" si="6"/>
        <v>43.07</v>
      </c>
      <c r="BB6" s="21">
        <f t="shared" si="6"/>
        <v>45.42</v>
      </c>
      <c r="BC6" s="21">
        <f t="shared" si="6"/>
        <v>50.63</v>
      </c>
      <c r="BD6" s="21">
        <f t="shared" si="6"/>
        <v>53.28</v>
      </c>
      <c r="BE6" s="20" t="str">
        <f>IF(BE7="","",IF(BE7="-","【-】","【"&amp;SUBSTITUTE(TEXT(BE7,"#,##0.00"),"-","△")&amp;"】"))</f>
        <v>【50.90】</v>
      </c>
      <c r="BF6" s="21">
        <f>IF(BF7="",NA(),BF7)</f>
        <v>3488.41</v>
      </c>
      <c r="BG6" s="21">
        <f t="shared" ref="BG6:BO6" si="7">IF(BG7="",NA(),BG7)</f>
        <v>4291.67</v>
      </c>
      <c r="BH6" s="21">
        <f t="shared" si="7"/>
        <v>4156.25</v>
      </c>
      <c r="BI6" s="21">
        <f t="shared" si="7"/>
        <v>4010.18</v>
      </c>
      <c r="BJ6" s="21">
        <f t="shared" si="7"/>
        <v>2509.12</v>
      </c>
      <c r="BK6" s="21">
        <f t="shared" si="7"/>
        <v>1258.43</v>
      </c>
      <c r="BL6" s="21">
        <f t="shared" si="7"/>
        <v>1163.75</v>
      </c>
      <c r="BM6" s="21">
        <f t="shared" si="7"/>
        <v>1195.47</v>
      </c>
      <c r="BN6" s="21">
        <f t="shared" si="7"/>
        <v>1168.69</v>
      </c>
      <c r="BO6" s="21">
        <f t="shared" si="7"/>
        <v>1142.44</v>
      </c>
      <c r="BP6" s="20" t="str">
        <f>IF(BP7="","",IF(BP7="-","【-】","【"&amp;SUBSTITUTE(TEXT(BP7,"#,##0.00"),"-","△")&amp;"】"))</f>
        <v>【1,099.15】</v>
      </c>
      <c r="BQ6" s="21">
        <f>IF(BQ7="",NA(),BQ7)</f>
        <v>47.67</v>
      </c>
      <c r="BR6" s="21">
        <f t="shared" ref="BR6:BZ6" si="8">IF(BR7="",NA(),BR7)</f>
        <v>100</v>
      </c>
      <c r="BS6" s="21">
        <f t="shared" si="8"/>
        <v>100</v>
      </c>
      <c r="BT6" s="21">
        <f t="shared" si="8"/>
        <v>87.58</v>
      </c>
      <c r="BU6" s="21">
        <f t="shared" si="8"/>
        <v>105.63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327.68</v>
      </c>
      <c r="CC6" s="21">
        <f t="shared" ref="CC6:CK6" si="9">IF(CC7="",NA(),CC7)</f>
        <v>156.01</v>
      </c>
      <c r="CD6" s="21">
        <f t="shared" si="9"/>
        <v>156.38</v>
      </c>
      <c r="CE6" s="21">
        <f t="shared" si="9"/>
        <v>178.79</v>
      </c>
      <c r="CF6" s="21">
        <f t="shared" si="9"/>
        <v>234.07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47.85</v>
      </c>
      <c r="CY6" s="21">
        <f t="shared" ref="CY6:DG6" si="11">IF(CY7="",NA(),CY7)</f>
        <v>48.78</v>
      </c>
      <c r="CZ6" s="21">
        <f t="shared" si="11"/>
        <v>49.22</v>
      </c>
      <c r="DA6" s="21">
        <f t="shared" si="11"/>
        <v>49.66</v>
      </c>
      <c r="DB6" s="21">
        <f t="shared" si="11"/>
        <v>50.1</v>
      </c>
      <c r="DC6" s="21">
        <f t="shared" si="11"/>
        <v>84.19</v>
      </c>
      <c r="DD6" s="21">
        <f t="shared" si="11"/>
        <v>84.34</v>
      </c>
      <c r="DE6" s="21">
        <f t="shared" si="11"/>
        <v>84.34</v>
      </c>
      <c r="DF6" s="21">
        <f t="shared" si="11"/>
        <v>84.73</v>
      </c>
      <c r="DG6" s="21">
        <f t="shared" si="11"/>
        <v>84.21</v>
      </c>
      <c r="DH6" s="20" t="str">
        <f>IF(DH7="","",IF(DH7="-","【-】","【"&amp;SUBSTITUTE(TEXT(DH7,"#,##0.00"),"-","△")&amp;"】"))</f>
        <v>【86.31】</v>
      </c>
      <c r="DI6" s="21">
        <f>IF(DI7="",NA(),DI7)</f>
        <v>2.46</v>
      </c>
      <c r="DJ6" s="21">
        <f t="shared" ref="DJ6:DR6" si="12">IF(DJ7="",NA(),DJ7)</f>
        <v>4.7300000000000004</v>
      </c>
      <c r="DK6" s="21">
        <f t="shared" si="12"/>
        <v>7.03</v>
      </c>
      <c r="DL6" s="21">
        <f t="shared" si="12"/>
        <v>9.1999999999999993</v>
      </c>
      <c r="DM6" s="21">
        <f t="shared" si="12"/>
        <v>7.07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82287</v>
      </c>
      <c r="D7" s="23">
        <v>46</v>
      </c>
      <c r="E7" s="23">
        <v>17</v>
      </c>
      <c r="F7" s="23">
        <v>4</v>
      </c>
      <c r="G7" s="23">
        <v>0</v>
      </c>
      <c r="H7" s="23" t="s">
        <v>95</v>
      </c>
      <c r="I7" s="23" t="s">
        <v>96</v>
      </c>
      <c r="J7" s="23" t="s">
        <v>97</v>
      </c>
      <c r="K7" s="23" t="s">
        <v>98</v>
      </c>
      <c r="L7" s="23" t="s">
        <v>99</v>
      </c>
      <c r="M7" s="23" t="s">
        <v>100</v>
      </c>
      <c r="N7" s="24" t="s">
        <v>101</v>
      </c>
      <c r="O7" s="24">
        <v>51.62</v>
      </c>
      <c r="P7" s="24">
        <v>8.44</v>
      </c>
      <c r="Q7" s="24">
        <v>83.64</v>
      </c>
      <c r="R7" s="24">
        <v>3100</v>
      </c>
      <c r="S7" s="24">
        <v>52143</v>
      </c>
      <c r="T7" s="24">
        <v>123.03</v>
      </c>
      <c r="U7" s="24">
        <v>423.82</v>
      </c>
      <c r="V7" s="24">
        <v>4381</v>
      </c>
      <c r="W7" s="24">
        <v>2.57</v>
      </c>
      <c r="X7" s="24">
        <v>1704.67</v>
      </c>
      <c r="Y7" s="24">
        <v>105.64</v>
      </c>
      <c r="Z7" s="24">
        <v>104.24</v>
      </c>
      <c r="AA7" s="24">
        <v>104.48</v>
      </c>
      <c r="AB7" s="24">
        <v>106.32</v>
      </c>
      <c r="AC7" s="24">
        <v>102.37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81.010000000000005</v>
      </c>
      <c r="AV7" s="24">
        <v>89.4</v>
      </c>
      <c r="AW7" s="24">
        <v>65.44</v>
      </c>
      <c r="AX7" s="24">
        <v>53.75</v>
      </c>
      <c r="AY7" s="24">
        <v>33.64</v>
      </c>
      <c r="AZ7" s="24">
        <v>44.24</v>
      </c>
      <c r="BA7" s="24">
        <v>43.07</v>
      </c>
      <c r="BB7" s="24">
        <v>45.42</v>
      </c>
      <c r="BC7" s="24">
        <v>50.63</v>
      </c>
      <c r="BD7" s="24">
        <v>53.28</v>
      </c>
      <c r="BE7" s="24">
        <v>50.9</v>
      </c>
      <c r="BF7" s="24">
        <v>3488.41</v>
      </c>
      <c r="BG7" s="24">
        <v>4291.67</v>
      </c>
      <c r="BH7" s="24">
        <v>4156.25</v>
      </c>
      <c r="BI7" s="24">
        <v>4010.18</v>
      </c>
      <c r="BJ7" s="24">
        <v>2509.12</v>
      </c>
      <c r="BK7" s="24">
        <v>1258.43</v>
      </c>
      <c r="BL7" s="24">
        <v>1163.75</v>
      </c>
      <c r="BM7" s="24">
        <v>1195.47</v>
      </c>
      <c r="BN7" s="24">
        <v>1168.69</v>
      </c>
      <c r="BO7" s="24">
        <v>1142.44</v>
      </c>
      <c r="BP7" s="24">
        <v>1099.1500000000001</v>
      </c>
      <c r="BQ7" s="24">
        <v>47.67</v>
      </c>
      <c r="BR7" s="24">
        <v>100</v>
      </c>
      <c r="BS7" s="24">
        <v>100</v>
      </c>
      <c r="BT7" s="24">
        <v>87.58</v>
      </c>
      <c r="BU7" s="24">
        <v>105.63</v>
      </c>
      <c r="BV7" s="24">
        <v>73.36</v>
      </c>
      <c r="BW7" s="24">
        <v>72.599999999999994</v>
      </c>
      <c r="BX7" s="24">
        <v>69.430000000000007</v>
      </c>
      <c r="BY7" s="24">
        <v>70.709999999999994</v>
      </c>
      <c r="BZ7" s="24">
        <v>66.63</v>
      </c>
      <c r="CA7" s="24">
        <v>72.92</v>
      </c>
      <c r="CB7" s="24">
        <v>327.68</v>
      </c>
      <c r="CC7" s="24">
        <v>156.01</v>
      </c>
      <c r="CD7" s="24">
        <v>156.38</v>
      </c>
      <c r="CE7" s="24">
        <v>178.79</v>
      </c>
      <c r="CF7" s="24">
        <v>234.07</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47.85</v>
      </c>
      <c r="CY7" s="24">
        <v>48.78</v>
      </c>
      <c r="CZ7" s="24">
        <v>49.22</v>
      </c>
      <c r="DA7" s="24">
        <v>49.66</v>
      </c>
      <c r="DB7" s="24">
        <v>50.1</v>
      </c>
      <c r="DC7" s="24">
        <v>84.19</v>
      </c>
      <c r="DD7" s="24">
        <v>84.34</v>
      </c>
      <c r="DE7" s="24">
        <v>84.34</v>
      </c>
      <c r="DF7" s="24">
        <v>84.73</v>
      </c>
      <c r="DG7" s="24">
        <v>84.21</v>
      </c>
      <c r="DH7" s="24">
        <v>86.31</v>
      </c>
      <c r="DI7" s="24">
        <v>2.46</v>
      </c>
      <c r="DJ7" s="24">
        <v>4.7300000000000004</v>
      </c>
      <c r="DK7" s="24">
        <v>7.03</v>
      </c>
      <c r="DL7" s="24">
        <v>9.1999999999999993</v>
      </c>
      <c r="DM7" s="24">
        <v>7.07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2026-01-28T05:31:55Z</cp:lastPrinted>
  <dcterms:created xsi:type="dcterms:W3CDTF">2025-12-23T06:09:40Z</dcterms:created>
  <dcterms:modified xsi:type="dcterms:W3CDTF">2026-02-26T06:48:53Z</dcterms:modified>
  <cp:category/>
</cp:coreProperties>
</file>