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0B87943A-6732-438A-8322-7A7FC2D4E740}" xr6:coauthVersionLast="47" xr6:coauthVersionMax="47" xr10:uidLastSave="{00000000-0000-0000-0000-000000000000}"/>
  <workbookProtection workbookAlgorithmName="SHA-512" workbookHashValue="iormFryHleDidHYtt65KNn1ubDgfhfXl8wtl+w9K9jE46TaIUPTICgaRDZ7O1awESy/RIgBePd/1Y7B4AQr7jg==" workbookSaltValue="in5TLeakCyWbPis+b7RuT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F85" i="4"/>
  <c r="E85" i="4"/>
  <c r="AL10" i="4"/>
  <c r="AL8" i="4"/>
  <c r="P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<sst xmlns="http://schemas.openxmlformats.org/spreadsheetml/2006/main" count="319" uniqueCount="115">
  <si>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</si>
  <si>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</si>
  <si>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</si>
  <si>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</si>
  <si>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</si>
  <si>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</si>
  <si>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</si>
  <si>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</si>
  <si>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</si>
  <si>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</si>
  <si>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</si>
  <si>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</si>
  <si>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</si>
  <si>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</si>
  <si>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</si>
  <si>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</si>
  <si>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</si>
  <si>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</si>
  <si>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</si>
  <si>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</si>
  <si>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</si>
  <si>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</si>
  <si>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</si>
  <si>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</si>
  <si>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</si>
  <si>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</si>
  <si>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</si>
  <si>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</si>
  <si>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</si>
  <si>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</si>
  <si>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</si>
  <si>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</si>
  <si>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</si>
  <si>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</si>
  <si>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</si>
  <si>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</si>
  <si>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</si>
  <si>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</si>
  <si>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</si>
  <si>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</si>
  <si>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</si>
  <si>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</si>
  <si>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</si>
  <si>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</si>
  <si>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</si>
  <si>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</si>
  <si>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</si>
  <si>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</si>
  <si>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</si>
  <si>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</si>
  <si>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</si>
  <si>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</si>
  <si>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</si>
  <si>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</si>
  <si>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</si>
  <si>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</si>
  <si>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</si>
  <si>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</si>
  <si>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</si>
  <si>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</si>
  <si>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</si>
  <si>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</si>
  <si>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</si>
  <si>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</si>
  <si>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</si>
  <si>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</si>
  <si>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</si>
  <si>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</si>
  <si>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</si>
  <si>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</si>
  <si>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</si>
  <si>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</si>
  <si>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</si>
  <si>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</si>
  <si>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</si>
  <si>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</si>
  <si>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</si>
  <si>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</si>
  <si>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</si>
  <si>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</si>
  <si>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</si>
  <si>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</si>
  <si>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</si>
  <si>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</si>
  <si>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</si>
  <si>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</si>
  <si>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</si>
  <si>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</si>
  <si>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</si>
  <si>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</si>
  <si>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</si>
  <si>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</si>
  <si>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</si>
  <si>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</si>
  <si>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</si>
  <si>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</si>
  <si>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坂東市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</si>
  <si>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</si>
  <si>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</si>
  <si>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</si>
  <si>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</si>
  <si>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</si>
  <si>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</si>
  <si>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</si>
  <si>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</si>
  <si>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</si>
  <si>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</si>
  <si>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</si>
  <si>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</si>
  <si>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</si>
  <si>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</si>
  <si>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</si>
  <si>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よりも大幅に下回っている。これは地方公営企業法適用して年数が経っていないためと考えられる。経年により減価償却累計額は増加していくため、今後は比率が上昇すると見込まれる。
②管渠老朽化率は0.00％、③管渠改善率は0.00％となっている。
③農業集落排水事業は平成7年10月の供用開始から29年が経過している現状である。
　現段階では耐用年数を超過した管渠は存在しないため、管渠の老朽化に関しては特段問題となる状況は無い。</t>
    <phoneticPr fontId="4"/>
  </si>
  <si>
    <t>令和6年度から地方公営企業法を適用し、公営企業会計による会計処理を開始した。
　しかし、経営状況及び事業形態に変更は無く、使用料収入で経営全般が賄われていない状況であり、一般会計からの繰入により運営されている。
　今後の農業集落排水事業のあり方としては、当該区域を取り巻く環境からも大幅な経営改善は望めない中において、一般会計からの繰入金を活用しながら、適切な施設の更新を進めていく。
　坂東市農業集落排水事業は急速な人口減少、施設の老朽化、公営企業における人材確保の困難、不安定な営業費用の増加という四つの主な課題に直面している。これらの課題に対し、収益向上と費用削減を徹底し、接続率向上や業務改善を図るとともに適正な料金体系を検討する。次に施設の維持管理と更新を計画的に実施し、長寿命化と予防保全を強化する。</t>
    <rPh sb="194" eb="197">
      <t>バンドウシ</t>
    </rPh>
    <rPh sb="197" eb="205">
      <t>ノウギョウシュウラクハイスイジギョウ</t>
    </rPh>
    <rPh sb="206" eb="208">
      <t>キュウソク</t>
    </rPh>
    <rPh sb="209" eb="213">
      <t>ジンコウゲンショウ</t>
    </rPh>
    <rPh sb="214" eb="216">
      <t>シセツ</t>
    </rPh>
    <rPh sb="217" eb="220">
      <t>ロウキュウカ</t>
    </rPh>
    <rPh sb="221" eb="225">
      <t>コウエイキギョウ</t>
    </rPh>
    <rPh sb="229" eb="233">
      <t>ジンザイカクホ</t>
    </rPh>
    <rPh sb="234" eb="236">
      <t>コンナン</t>
    </rPh>
    <rPh sb="237" eb="240">
      <t>フアンテイ</t>
    </rPh>
    <rPh sb="241" eb="245">
      <t>エイギョウヒヨウ</t>
    </rPh>
    <rPh sb="246" eb="248">
      <t>ゾウカ</t>
    </rPh>
    <rPh sb="251" eb="252">
      <t>ヨッ</t>
    </rPh>
    <rPh sb="254" eb="255">
      <t>オモ</t>
    </rPh>
    <rPh sb="256" eb="258">
      <t>カダイ</t>
    </rPh>
    <rPh sb="259" eb="261">
      <t>チョクメン</t>
    </rPh>
    <rPh sb="270" eb="272">
      <t>カダイ</t>
    </rPh>
    <rPh sb="273" eb="274">
      <t>タイ</t>
    </rPh>
    <rPh sb="276" eb="280">
      <t>シュウエキコウジョウ</t>
    </rPh>
    <rPh sb="281" eb="285">
      <t>ヒヨウサクゲン</t>
    </rPh>
    <rPh sb="286" eb="288">
      <t>テッテイ</t>
    </rPh>
    <rPh sb="290" eb="295">
      <t>セツゾクリツコウジョウ</t>
    </rPh>
    <rPh sb="296" eb="300">
      <t>ギョウムカイゼン</t>
    </rPh>
    <rPh sb="301" eb="302">
      <t>ハカ</t>
    </rPh>
    <rPh sb="307" eb="309">
      <t>テキセイ</t>
    </rPh>
    <phoneticPr fontId="4"/>
  </si>
  <si>
    <t>①収益的収支比率は126.89％であり、100％を上回っている。令和6年度決算における料金収入は55,105千円で、不足する額は大半が一般会計からの繰入金により運営されており、繰入金に依存している経営状況である。
②累積欠損金比率は0.00％であり、今後も営業収益の安定的な確保を維持していく。
③流動負債は主に企業債であり、現状は一般会計補助金により支払能力は確保されている。企業債の償還が進む中で、新規借入を抑制し現金の確保に努める必要がある。
④企業債残高対事業規模比率は、類似団体平均値を上回っており、一般会計繰入金に依存しているため、投資規模の適正化と営業収益の向上をより図っていくことが必要である。
⑤経費回収率は、類似団体平均値とほぼ同じだが、将来的には人口減による使用料収入の減が見込まれ、今後も接続率の向上や料金体系の見直しが必要である。
⑥汚水処理原価は、全国平均・類似団体の平均を下回っている。今後も汚水処理にかかる経費の更なる削減が必要である。
⑦施設利用率は44.42％である。人口の増加も大きくは見込めない区域であることからほぼ横ばいとなっている。
⑧水洗化率は84.94％であり、類似団体と比較して1.4ポイント上回っている。使用料収入の確保のため更なる水洗化率の向上に努めたい。</t>
    <rPh sb="248" eb="249">
      <t>ウエ</t>
    </rPh>
    <rPh sb="324" eb="325">
      <t>オナ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</si>
</sst>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A08-44CD-8495-C53831BA123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4A08-44CD-8495-C53831BA123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44.42</c:v>
                </c:pt>
              </c:numCache>
            </c:numRef>
          </c:val>
          <c:extLst>
            <c:ext xmlns:c16="http://schemas.microsoft.com/office/drawing/2014/chart" uri="{C3380CC4-5D6E-409C-BE32-E72D297353CC}">
              <c16:uniqueId val="{00000000-6A3D-4E02-B29D-42576544335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6A3D-4E02-B29D-42576544335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84.94</c:v>
                </c:pt>
              </c:numCache>
            </c:numRef>
          </c:val>
          <c:extLst>
            <c:ext xmlns:c16="http://schemas.microsoft.com/office/drawing/2014/chart" uri="{C3380CC4-5D6E-409C-BE32-E72D297353CC}">
              <c16:uniqueId val="{00000000-FEC9-4795-B2B4-B7E1F7AEE15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FEC9-4795-B2B4-B7E1F7AEE15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126.89</c:v>
                </c:pt>
              </c:numCache>
            </c:numRef>
          </c:val>
          <c:extLst>
            <c:ext xmlns:c16="http://schemas.microsoft.com/office/drawing/2014/chart" uri="{C3380CC4-5D6E-409C-BE32-E72D297353CC}">
              <c16:uniqueId val="{00000000-9D45-4AAD-A214-C8E9497E46D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9D45-4AAD-A214-C8E9497E46D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3.66</c:v>
                </c:pt>
              </c:numCache>
            </c:numRef>
          </c:val>
          <c:extLst>
            <c:ext xmlns:c16="http://schemas.microsoft.com/office/drawing/2014/chart" uri="{C3380CC4-5D6E-409C-BE32-E72D297353CC}">
              <c16:uniqueId val="{00000000-72CB-4A47-9AAF-C4716A18601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72CB-4A47-9AAF-C4716A18601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31F-4410-B159-5228D665690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31F-4410-B159-5228D665690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A35-4F76-A6BE-80D533BD55A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4A35-4F76-A6BE-80D533BD55A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19.62</c:v>
                </c:pt>
              </c:numCache>
            </c:numRef>
          </c:val>
          <c:extLst>
            <c:ext xmlns:c16="http://schemas.microsoft.com/office/drawing/2014/chart" uri="{C3380CC4-5D6E-409C-BE32-E72D297353CC}">
              <c16:uniqueId val="{00000000-F4D4-4257-8205-F2A0BDCAEE1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F4D4-4257-8205-F2A0BDCAEE1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2087.2800000000002</c:v>
                </c:pt>
              </c:numCache>
            </c:numRef>
          </c:val>
          <c:extLst>
            <c:ext xmlns:c16="http://schemas.microsoft.com/office/drawing/2014/chart" uri="{C3380CC4-5D6E-409C-BE32-E72D297353CC}">
              <c16:uniqueId val="{00000000-CFD1-463F-B926-67F867779C4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CFD1-463F-B926-67F867779C4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49.99</c:v>
                </c:pt>
              </c:numCache>
            </c:numRef>
          </c:val>
          <c:extLst>
            <c:ext xmlns:c16="http://schemas.microsoft.com/office/drawing/2014/chart" uri="{C3380CC4-5D6E-409C-BE32-E72D297353CC}">
              <c16:uniqueId val="{00000000-85EA-4EBA-8DD8-32D0B8D8F9D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85EA-4EBA-8DD8-32D0B8D8F9D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284.60000000000002</c:v>
                </c:pt>
              </c:numCache>
            </c:numRef>
          </c:val>
          <c:extLst>
            <c:ext xmlns:c16="http://schemas.microsoft.com/office/drawing/2014/chart" uri="{C3380CC4-5D6E-409C-BE32-E72D297353CC}">
              <c16:uniqueId val="{00000000-6194-4D22-B5CC-78E85E9D042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6194-4D22-B5CC-78E85E9D042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M16" zoomScale="115" zoomScaleNormal="115" workbookViewId="0">
      <selection activeCell="BK36" sqref="BK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坂東市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52143</v>
      </c>
      <c r="AM8" s="44"/>
      <c r="AN8" s="44"/>
      <c r="AO8" s="44"/>
      <c r="AP8" s="44"/>
      <c r="AQ8" s="44"/>
      <c r="AR8" s="44"/>
      <c r="AS8" s="44"/>
      <c r="AT8" s="45">
        <f>データ!T6</f>
        <v>123.03</v>
      </c>
      <c r="AU8" s="45"/>
      <c r="AV8" s="45"/>
      <c r="AW8" s="45"/>
      <c r="AX8" s="45"/>
      <c r="AY8" s="45"/>
      <c r="AZ8" s="45"/>
      <c r="BA8" s="45"/>
      <c r="BB8" s="45">
        <f>データ!U6</f>
        <v>423.82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72.33</v>
      </c>
      <c r="J10" s="45"/>
      <c r="K10" s="45"/>
      <c r="L10" s="45"/>
      <c r="M10" s="45"/>
      <c r="N10" s="45"/>
      <c r="O10" s="45"/>
      <c r="P10" s="45">
        <f>データ!P6</f>
        <v>10.67</v>
      </c>
      <c r="Q10" s="45"/>
      <c r="R10" s="45"/>
      <c r="S10" s="45"/>
      <c r="T10" s="45"/>
      <c r="U10" s="45"/>
      <c r="V10" s="45"/>
      <c r="W10" s="45">
        <f>データ!Q6</f>
        <v>90</v>
      </c>
      <c r="X10" s="45"/>
      <c r="Y10" s="45"/>
      <c r="Z10" s="45"/>
      <c r="AA10" s="45"/>
      <c r="AB10" s="45"/>
      <c r="AC10" s="45"/>
      <c r="AD10" s="44">
        <f>データ!R6</f>
        <v>3600</v>
      </c>
      <c r="AE10" s="44"/>
      <c r="AF10" s="44"/>
      <c r="AG10" s="44"/>
      <c r="AH10" s="44"/>
      <c r="AI10" s="44"/>
      <c r="AJ10" s="44"/>
      <c r="AK10" s="2"/>
      <c r="AL10" s="44">
        <f>データ!V6</f>
        <v>5543</v>
      </c>
      <c r="AM10" s="44"/>
      <c r="AN10" s="44"/>
      <c r="AO10" s="44"/>
      <c r="AP10" s="44"/>
      <c r="AQ10" s="44"/>
      <c r="AR10" s="44"/>
      <c r="AS10" s="44"/>
      <c r="AT10" s="45">
        <f>データ!W6</f>
        <v>3.97</v>
      </c>
      <c r="AU10" s="45"/>
      <c r="AV10" s="45"/>
      <c r="AW10" s="45"/>
      <c r="AX10" s="45"/>
      <c r="AY10" s="45"/>
      <c r="AZ10" s="45"/>
      <c r="BA10" s="45"/>
      <c r="BB10" s="45">
        <f>データ!X6</f>
        <v>1396.22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ocabgOBdGtjIMX0VAM2q8deLXZlGslS8/SzGml0Yi5UR8b/6rsEAiM6T5pjcE6kPYrE0aZSU+sFgQtMA0/i2g==" saltValue="eJifGa1dmpzCgUz8Ovcsl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82287</v>
      </c>
      <c r="D6" s="19">
        <f t="shared" si="3"/>
        <v>46</v>
      </c>
      <c r="E6" s="19">
        <f t="shared" si="3"/>
        <v>17</v>
      </c>
      <c r="F6" s="19">
        <f t="shared" si="3"/>
        <v>5</v>
      </c>
      <c r="G6" s="19">
        <f t="shared" si="3"/>
        <v>0</v>
      </c>
      <c r="H6" s="19" t="str">
        <f t="shared" si="3"/>
        <v>茨城県　坂東市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72.33</v>
      </c>
      <c r="P6" s="20">
        <f t="shared" si="3"/>
        <v>10.67</v>
      </c>
      <c r="Q6" s="20">
        <f t="shared" si="3"/>
        <v>90</v>
      </c>
      <c r="R6" s="20">
        <f t="shared" si="3"/>
        <v>3600</v>
      </c>
      <c r="S6" s="20">
        <f t="shared" si="3"/>
        <v>52143</v>
      </c>
      <c r="T6" s="20">
        <f t="shared" si="3"/>
        <v>123.03</v>
      </c>
      <c r="U6" s="20">
        <f t="shared" si="3"/>
        <v>423.82</v>
      </c>
      <c r="V6" s="20">
        <f t="shared" si="3"/>
        <v>5543</v>
      </c>
      <c r="W6" s="20">
        <f t="shared" si="3"/>
        <v>3.97</v>
      </c>
      <c r="X6" s="20">
        <f t="shared" si="3"/>
        <v>1396.22</v>
      </c>
      <c r="Y6" s="21" t="str">
        <f>IF(Y7="",NA(),Y7)</f>
        <v>-</v>
      </c>
      <c r="Z6" s="21" t="str">
        <f t="shared" ref="Z6:AH6" si="4">IF(Z7="",NA(),Z7)</f>
        <v>-</v>
      </c>
      <c r="AA6" s="21" t="str">
        <f t="shared" si="4"/>
        <v>-</v>
      </c>
      <c r="AB6" s="21" t="str">
        <f t="shared" si="4"/>
        <v>-</v>
      </c>
      <c r="AC6" s="21">
        <f t="shared" si="4"/>
        <v>126.89</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19.62</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2087.2800000000002</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49.99</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284.60000000000002</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44.42</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84.94</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3.66</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82287</v>
      </c>
      <c r="D7" s="23">
        <v>46</v>
      </c>
      <c r="E7" s="23">
        <v>17</v>
      </c>
      <c r="F7" s="23">
        <v>5</v>
      </c>
      <c r="G7" s="23">
        <v>0</v>
      </c>
      <c r="H7" s="23" t="s">
        <v>96</v>
      </c>
      <c r="I7" s="23" t="s">
        <v>97</v>
      </c>
      <c r="J7" s="23" t="s">
        <v>98</v>
      </c>
      <c r="K7" s="23" t="s">
        <v>99</v>
      </c>
      <c r="L7" s="23" t="s">
        <v>100</v>
      </c>
      <c r="M7" s="23" t="s">
        <v>101</v>
      </c>
      <c r="N7" s="24" t="s">
        <v>102</v>
      </c>
      <c r="O7" s="24">
        <v>72.33</v>
      </c>
      <c r="P7" s="24">
        <v>10.67</v>
      </c>
      <c r="Q7" s="24">
        <v>90</v>
      </c>
      <c r="R7" s="24">
        <v>3600</v>
      </c>
      <c r="S7" s="24">
        <v>52143</v>
      </c>
      <c r="T7" s="24">
        <v>123.03</v>
      </c>
      <c r="U7" s="24">
        <v>423.82</v>
      </c>
      <c r="V7" s="24">
        <v>5543</v>
      </c>
      <c r="W7" s="24">
        <v>3.97</v>
      </c>
      <c r="X7" s="24">
        <v>1396.22</v>
      </c>
      <c r="Y7" s="24" t="s">
        <v>102</v>
      </c>
      <c r="Z7" s="24" t="s">
        <v>102</v>
      </c>
      <c r="AA7" s="24" t="s">
        <v>102</v>
      </c>
      <c r="AB7" s="24" t="s">
        <v>102</v>
      </c>
      <c r="AC7" s="24">
        <v>126.89</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19.62</v>
      </c>
      <c r="AZ7" s="24" t="s">
        <v>102</v>
      </c>
      <c r="BA7" s="24" t="s">
        <v>102</v>
      </c>
      <c r="BB7" s="24" t="s">
        <v>102</v>
      </c>
      <c r="BC7" s="24" t="s">
        <v>102</v>
      </c>
      <c r="BD7" s="24">
        <v>58.25</v>
      </c>
      <c r="BE7" s="24">
        <v>47.19</v>
      </c>
      <c r="BF7" s="24" t="s">
        <v>102</v>
      </c>
      <c r="BG7" s="24" t="s">
        <v>102</v>
      </c>
      <c r="BH7" s="24" t="s">
        <v>102</v>
      </c>
      <c r="BI7" s="24" t="s">
        <v>102</v>
      </c>
      <c r="BJ7" s="24">
        <v>2087.2800000000002</v>
      </c>
      <c r="BK7" s="24" t="s">
        <v>102</v>
      </c>
      <c r="BL7" s="24" t="s">
        <v>102</v>
      </c>
      <c r="BM7" s="24" t="s">
        <v>102</v>
      </c>
      <c r="BN7" s="24" t="s">
        <v>102</v>
      </c>
      <c r="BO7" s="24">
        <v>791.46</v>
      </c>
      <c r="BP7" s="24">
        <v>798.1</v>
      </c>
      <c r="BQ7" s="24" t="s">
        <v>102</v>
      </c>
      <c r="BR7" s="24" t="s">
        <v>102</v>
      </c>
      <c r="BS7" s="24" t="s">
        <v>102</v>
      </c>
      <c r="BT7" s="24" t="s">
        <v>102</v>
      </c>
      <c r="BU7" s="24">
        <v>49.99</v>
      </c>
      <c r="BV7" s="24" t="s">
        <v>102</v>
      </c>
      <c r="BW7" s="24" t="s">
        <v>102</v>
      </c>
      <c r="BX7" s="24" t="s">
        <v>102</v>
      </c>
      <c r="BY7" s="24" t="s">
        <v>102</v>
      </c>
      <c r="BZ7" s="24">
        <v>47.96</v>
      </c>
      <c r="CA7" s="24">
        <v>54.51</v>
      </c>
      <c r="CB7" s="24" t="s">
        <v>102</v>
      </c>
      <c r="CC7" s="24" t="s">
        <v>102</v>
      </c>
      <c r="CD7" s="24" t="s">
        <v>102</v>
      </c>
      <c r="CE7" s="24" t="s">
        <v>102</v>
      </c>
      <c r="CF7" s="24">
        <v>284.60000000000002</v>
      </c>
      <c r="CG7" s="24" t="s">
        <v>102</v>
      </c>
      <c r="CH7" s="24" t="s">
        <v>102</v>
      </c>
      <c r="CI7" s="24" t="s">
        <v>102</v>
      </c>
      <c r="CJ7" s="24" t="s">
        <v>102</v>
      </c>
      <c r="CK7" s="24">
        <v>325.85000000000002</v>
      </c>
      <c r="CL7" s="24">
        <v>286.33</v>
      </c>
      <c r="CM7" s="24" t="s">
        <v>102</v>
      </c>
      <c r="CN7" s="24" t="s">
        <v>102</v>
      </c>
      <c r="CO7" s="24" t="s">
        <v>102</v>
      </c>
      <c r="CP7" s="24" t="s">
        <v>102</v>
      </c>
      <c r="CQ7" s="24">
        <v>44.42</v>
      </c>
      <c r="CR7" s="24" t="s">
        <v>102</v>
      </c>
      <c r="CS7" s="24" t="s">
        <v>102</v>
      </c>
      <c r="CT7" s="24" t="s">
        <v>102</v>
      </c>
      <c r="CU7" s="24" t="s">
        <v>102</v>
      </c>
      <c r="CV7" s="24">
        <v>45.32</v>
      </c>
      <c r="CW7" s="24">
        <v>49.92</v>
      </c>
      <c r="CX7" s="24" t="s">
        <v>102</v>
      </c>
      <c r="CY7" s="24" t="s">
        <v>102</v>
      </c>
      <c r="CZ7" s="24" t="s">
        <v>102</v>
      </c>
      <c r="DA7" s="24" t="s">
        <v>102</v>
      </c>
      <c r="DB7" s="24">
        <v>84.94</v>
      </c>
      <c r="DC7" s="24" t="s">
        <v>102</v>
      </c>
      <c r="DD7" s="24" t="s">
        <v>102</v>
      </c>
      <c r="DE7" s="24" t="s">
        <v>102</v>
      </c>
      <c r="DF7" s="24" t="s">
        <v>102</v>
      </c>
      <c r="DG7" s="24">
        <v>83.54</v>
      </c>
      <c r="DH7" s="24">
        <v>87.8</v>
      </c>
      <c r="DI7" s="24" t="s">
        <v>102</v>
      </c>
      <c r="DJ7" s="24" t="s">
        <v>102</v>
      </c>
      <c r="DK7" s="24" t="s">
        <v>102</v>
      </c>
      <c r="DL7" s="24" t="s">
        <v>102</v>
      </c>
      <c r="DM7" s="24">
        <v>3.66</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2026-01-28T05:32:30Z</cp:lastPrinted>
  <dcterms:created xsi:type="dcterms:W3CDTF">2025-12-23T06:17:46Z</dcterms:created>
  <dcterms:modified xsi:type="dcterms:W3CDTF">2026-02-26T06:48:55Z</dcterms:modified>
  <cp:category/>
</cp:coreProperties>
</file>