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3551C5A8-DA1E-48AB-8016-B61B3097684B}" xr6:coauthVersionLast="47" xr6:coauthVersionMax="47" xr10:uidLastSave="{00000000-0000-0000-0000-000000000000}"/>
  <workbookProtection workbookAlgorithmName="SHA-512" workbookHashValue="VbPaFwDbgkEAUhZYNeNgs5n8pDBUIZxPrjAuTNCTk5jPKT+hsZv8UnEsN1uz/w3207xnA/ZuWGNyGvROwYdrOQ==" workbookSaltValue="UTBQJUVNvR3DURk0fSBvA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W10" i="4"/>
  <c r="BB8" i="4"/>
  <c r="W8" i="4"/>
  <c r="B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<sst xmlns="http://schemas.openxmlformats.org/spreadsheetml/2006/main" count="236" uniqueCount="115">
  <si>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</si>
  <si>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</si>
  <si>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</si>
  <si>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</si>
  <si>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</si>
  <si>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</si>
  <si>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</si>
  <si>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</si>
  <si>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</si>
  <si>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</si>
  <si>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</si>
  <si>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</si>
  <si>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</si>
  <si>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</si>
  <si>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</si>
  <si>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</si>
  <si>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</si>
  <si>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</si>
  <si>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</si>
  <si>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</si>
  <si>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</si>
  <si>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</si>
  <si>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</si>
  <si>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</si>
  <si>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</si>
  <si>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</si>
  <si>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</si>
  <si>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</si>
  <si>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</si>
  <si>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</si>
  <si>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</si>
  <si>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</si>
  <si>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</si>
  <si>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</si>
  <si>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</si>
  <si>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</si>
  <si>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</si>
  <si>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</si>
  <si>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</si>
  <si>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</si>
  <si>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</si>
  <si>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</si>
  <si>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</si>
  <si>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</si>
  <si>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</si>
  <si>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</si>
  <si>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</si>
  <si>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</si>
  <si>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</si>
  <si>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</si>
  <si>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</si>
  <si>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</si>
  <si>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</si>
  <si>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</si>
  <si>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</si>
  <si>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</si>
  <si>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</si>
  <si>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</si>
  <si>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</si>
  <si>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</si>
  <si>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</si>
  <si>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</si>
  <si>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</si>
  <si>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</si>
  <si>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</si>
  <si>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</si>
  <si>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</si>
  <si>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</si>
  <si>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</si>
  <si>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</si>
  <si>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</si>
  <si>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</si>
  <si>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</si>
  <si>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</si>
  <si>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</si>
  <si>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</si>
  <si>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</si>
  <si>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</si>
  <si>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</si>
  <si>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</si>
  <si>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</si>
  <si>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</si>
  <si>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</si>
  <si>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</si>
  <si>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</si>
  <si>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</si>
  <si>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</si>
  <si>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</si>
  <si>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</si>
  <si>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</si>
  <si>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</si>
  <si>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</si>
  <si>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</si>
  <si>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</si>
  <si>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</si>
  <si>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かすみがうら市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</si>
  <si>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</si>
  <si>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</si>
  <si>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</si>
  <si>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</si>
  <si>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</si>
  <si>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</si>
  <si>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</si>
  <si>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</si>
  <si>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</si>
  <si>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</si>
  <si>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</si>
  <si>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</si>
  <si>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</si>
  <si>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</si>
  <si>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</si>
  <si>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</si>
  <si>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平成31年度から法適用企業となったことから数値としては小さいが、個々の耐用年数に留意する必要がある。
②管渠老朽化率　耐用年数を経過した管渠がないため0％となっているが，実際の老朽具合について調査等により状況を把握していく必要がある。
③管渠改善率　昭和57年の整備開始後41年が経過し老朽化が進んでいるが、耐用年数を超えた管渠はないことから、緊急的な箇所について更新を行っている状況である。
　令和4年度のポンプ場に続き管渠のストックマネジメント計画が策定されたため、令和7年度から8年度の2カ年にかけて腐食環境下の管路（約5ｋｍ）について点検調査を行い、その結果に基づき、効率的かつ計画的に修繕・維持管理を行っていく。</t>
    <phoneticPr fontId="4"/>
  </si>
  <si>
    <t>①経常収支比率　農業集落集排水エリアを吸収・統合し、使用料収入は増加したが、総収益は微減、総費用は増加。一般会計補助金は微減、経常収支比率は約100％を維持した。今後、区域内人口の減少による使用料収入の減少や施設の老朽化や物価の上昇による維持管理費の増加が見込まれることから、長期的な視点に立ち、計画的な経営改善に努める。
②累積欠損金比率　0％だが、一般会計補助金により維持できている。
③流動比率　類似団体平均値を下回っているが、流動負債は主に企業債であり、一般会計補助金により支払能力は確保されている。
④企業債残高対事業規模比率　起債償還について、使用料収入の不足分を一般会計補助金で補っており、数値が0％となっている。起債残高は年々減少している。
⑤経費回収率　使用料収入は農業集落排水エリアの吸収・統合により増加し、経費回収率は80％を上回る。経費削減と費用の計画的運用に努める一方、長期的な観点から使用料金の改定を検討している。
⑥汚水処理原価　約190円で推移していたが、有収水量の増加によって約160円となり、類似団体の平均値を下回る。
⑦施設利用率　処理場は有していない。
⑧水洗化率　類似団体の平均値を上回り、ほぼ100％となっている。</t>
    <rPh sb="14" eb="15">
      <t>スイ</t>
    </rPh>
    <rPh sb="19" eb="21">
      <t>キュウシュウ</t>
    </rPh>
    <rPh sb="22" eb="24">
      <t>トウゴウ</t>
    </rPh>
    <rPh sb="32" eb="34">
      <t>ゾウカ</t>
    </rPh>
    <rPh sb="38" eb="41">
      <t>ソウシュウエキ</t>
    </rPh>
    <rPh sb="42" eb="44">
      <t>ビゲン</t>
    </rPh>
    <rPh sb="45" eb="48">
      <t>ソウヒヨウ</t>
    </rPh>
    <rPh sb="49" eb="51">
      <t>ゾウカ</t>
    </rPh>
    <rPh sb="60" eb="62">
      <t>ビゲン</t>
    </rPh>
    <rPh sb="70" eb="71">
      <t>ヤク</t>
    </rPh>
    <rPh sb="84" eb="87">
      <t>クイキナイ</t>
    </rPh>
    <rPh sb="284" eb="287">
      <t>フソクブン</t>
    </rPh>
    <rPh sb="342" eb="344">
      <t>ノウギョウ</t>
    </rPh>
    <rPh sb="344" eb="346">
      <t>シュウラク</t>
    </rPh>
    <rPh sb="346" eb="348">
      <t>ハイスイ</t>
    </rPh>
    <rPh sb="352" eb="354">
      <t>キュウシュウ</t>
    </rPh>
    <rPh sb="355" eb="357">
      <t>トウゴウ</t>
    </rPh>
    <rPh sb="374" eb="375">
      <t>ウエ</t>
    </rPh>
    <rPh sb="430" eb="431">
      <t>ヤク</t>
    </rPh>
    <rPh sb="434" eb="435">
      <t>エン</t>
    </rPh>
    <rPh sb="449" eb="451">
      <t>ゾウカ</t>
    </rPh>
    <rPh sb="455" eb="456">
      <t>ヤク</t>
    </rPh>
    <rPh sb="459" eb="460">
      <t>エン</t>
    </rPh>
    <rPh sb="464" eb="466">
      <t>ルイジ</t>
    </rPh>
    <rPh sb="466" eb="468">
      <t>ダンタイ</t>
    </rPh>
    <rPh sb="473" eb="474">
      <t>シタ</t>
    </rPh>
    <phoneticPr fontId="4"/>
  </si>
  <si>
    <t>　本年度は、農業集落排水エリアの統合により使用料収入が増加した一方で、総収益は減少、総費用は増加となった。収入の不足分については一般会計補助金によって賄っている状況。
　長期的には、施設の老朽化や物価の上昇などによる維持修繕費の増加や、区域内人口の減少による使用料収入の減少などが見込まれる。
　施設の維持管理については、ストックマネジメント計画に基づいた修繕など、使用料収入や起債などの状況を見極めながら、収支バランスの取れた効率的な管理運営を行い、公衆衛生を維持していく。
　また、独立採算による持続可能な運営を目指し、一般会計からの繰入金の軽減に取り組むため、農業集落排水エリアの吸収・統合による運営の効率化や使用料金の改定による増収を検討している。</t>
    <rPh sb="6" eb="8">
      <t>ノウギョウ</t>
    </rPh>
    <rPh sb="8" eb="10">
      <t>シュウラク</t>
    </rPh>
    <rPh sb="10" eb="12">
      <t>ハイスイ</t>
    </rPh>
    <rPh sb="16" eb="18">
      <t>トウゴウ</t>
    </rPh>
    <rPh sb="80" eb="82">
      <t>ジョウキョウ</t>
    </rPh>
    <rPh sb="118" eb="121">
      <t>クイキナイ</t>
    </rPh>
    <rPh sb="148" eb="150">
      <t>シセツ</t>
    </rPh>
    <rPh sb="151" eb="153">
      <t>イジ</t>
    </rPh>
    <rPh sb="153" eb="155">
      <t>カンリ</t>
    </rPh>
    <rPh sb="293" eb="295">
      <t>キュウシュウ</t>
    </rPh>
    <rPh sb="301" eb="303">
      <t>ウンエイ</t>
    </rPh>
    <rPh sb="304" eb="307">
      <t>コウリツカ</t>
    </rPh>
    <rPh sb="318" eb="320">
      <t>ゾウシュウ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</si>
</sst>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52-4CAE-B515-508776C5B53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9752-4CAE-B515-508776C5B53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36-4922-9221-B1FF1BECAE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B236-4922-9221-B1FF1BECAE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98.74</c:v>
                </c:pt>
                <c:pt idx="1">
                  <c:v>98.78</c:v>
                </c:pt>
                <c:pt idx="2">
                  <c:v>98.8</c:v>
                </c:pt>
                <c:pt idx="3">
                  <c:v>98.86</c:v>
                </c:pt>
                <c:pt idx="4">
                  <c:v>98.87</c:v>
                </c:pt>
              </c:numCache>
            </c:numRef>
          </c:val>
          <c:extLst>
            <c:ext xmlns:c16="http://schemas.microsoft.com/office/drawing/2014/chart" uri="{C3380CC4-5D6E-409C-BE32-E72D297353CC}">
              <c16:uniqueId val="{00000000-2E54-4012-AA78-E43B61C644A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2E54-4012-AA78-E43B61C644A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103.37</c:v>
                </c:pt>
                <c:pt idx="1">
                  <c:v>102.94</c:v>
                </c:pt>
                <c:pt idx="2">
                  <c:v>100.42</c:v>
                </c:pt>
                <c:pt idx="3">
                  <c:v>102.86</c:v>
                </c:pt>
                <c:pt idx="4">
                  <c:v>99.71</c:v>
                </c:pt>
              </c:numCache>
            </c:numRef>
          </c:val>
          <c:extLst>
            <c:ext xmlns:c16="http://schemas.microsoft.com/office/drawing/2014/chart" uri="{C3380CC4-5D6E-409C-BE32-E72D297353CC}">
              <c16:uniqueId val="{00000000-61F1-42C8-A444-46BB807B2D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61F1-42C8-A444-46BB807B2D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6.85</c:v>
                </c:pt>
                <c:pt idx="1">
                  <c:v>10.23</c:v>
                </c:pt>
                <c:pt idx="2">
                  <c:v>13.57</c:v>
                </c:pt>
                <c:pt idx="3">
                  <c:v>16.649999999999999</c:v>
                </c:pt>
                <c:pt idx="4">
                  <c:v>19.82</c:v>
                </c:pt>
              </c:numCache>
            </c:numRef>
          </c:val>
          <c:extLst>
            <c:ext xmlns:c16="http://schemas.microsoft.com/office/drawing/2014/chart" uri="{C3380CC4-5D6E-409C-BE32-E72D297353CC}">
              <c16:uniqueId val="{00000000-01E9-470A-95FF-F0B8BD78C29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01E9-470A-95FF-F0B8BD78C29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89-4746-8B78-399509A16BB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FD89-4746-8B78-399509A16BB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59-4334-9FBE-5C045670942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AF59-4334-9FBE-5C045670942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21.89</c:v>
                </c:pt>
                <c:pt idx="1">
                  <c:v>20.83</c:v>
                </c:pt>
                <c:pt idx="2">
                  <c:v>31.21</c:v>
                </c:pt>
                <c:pt idx="3">
                  <c:v>69.66</c:v>
                </c:pt>
                <c:pt idx="4">
                  <c:v>65.650000000000006</c:v>
                </c:pt>
              </c:numCache>
            </c:numRef>
          </c:val>
          <c:extLst>
            <c:ext xmlns:c16="http://schemas.microsoft.com/office/drawing/2014/chart" uri="{C3380CC4-5D6E-409C-BE32-E72D297353CC}">
              <c16:uniqueId val="{00000000-9C3F-4085-BDCA-84BD203E3D8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9C3F-4085-BDCA-84BD203E3D8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F9-4845-94C3-58BDE45F1F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DAF9-4845-94C3-58BDE45F1F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82.4</c:v>
                </c:pt>
                <c:pt idx="1">
                  <c:v>85.89</c:v>
                </c:pt>
                <c:pt idx="2">
                  <c:v>64.959999999999994</c:v>
                </c:pt>
                <c:pt idx="3">
                  <c:v>71.59</c:v>
                </c:pt>
                <c:pt idx="4">
                  <c:v>84.05</c:v>
                </c:pt>
              </c:numCache>
            </c:numRef>
          </c:val>
          <c:extLst>
            <c:ext xmlns:c16="http://schemas.microsoft.com/office/drawing/2014/chart" uri="{C3380CC4-5D6E-409C-BE32-E72D297353CC}">
              <c16:uniqueId val="{00000000-6907-460D-9226-15B2A2449C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6907-460D-9226-15B2A2449C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162.07</c:v>
                </c:pt>
                <c:pt idx="1">
                  <c:v>155.91999999999999</c:v>
                </c:pt>
                <c:pt idx="2">
                  <c:v>188.99</c:v>
                </c:pt>
                <c:pt idx="3">
                  <c:v>189.14</c:v>
                </c:pt>
                <c:pt idx="4">
                  <c:v>160.88999999999999</c:v>
                </c:pt>
              </c:numCache>
            </c:numRef>
          </c:val>
          <c:extLst>
            <c:ext xmlns:c16="http://schemas.microsoft.com/office/drawing/2014/chart" uri="{C3380CC4-5D6E-409C-BE32-E72D297353CC}">
              <c16:uniqueId val="{00000000-AEBE-4CF8-9B76-47F80E45924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AEBE-4CF8-9B76-47F80E45924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かすみがうら市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39893</v>
      </c>
      <c r="AM8" s="41"/>
      <c r="AN8" s="41"/>
      <c r="AO8" s="41"/>
      <c r="AP8" s="41"/>
      <c r="AQ8" s="41"/>
      <c r="AR8" s="41"/>
      <c r="AS8" s="41"/>
      <c r="AT8" s="34">
        <f>データ!T6</f>
        <v>156.6</v>
      </c>
      <c r="AU8" s="34"/>
      <c r="AV8" s="34"/>
      <c r="AW8" s="34"/>
      <c r="AX8" s="34"/>
      <c r="AY8" s="34"/>
      <c r="AZ8" s="34"/>
      <c r="BA8" s="34"/>
      <c r="BB8" s="34">
        <f>データ!U6</f>
        <v>254.74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65.680000000000007</v>
      </c>
      <c r="J10" s="34"/>
      <c r="K10" s="34"/>
      <c r="L10" s="34"/>
      <c r="M10" s="34"/>
      <c r="N10" s="34"/>
      <c r="O10" s="34"/>
      <c r="P10" s="34">
        <f>データ!P6</f>
        <v>55.27</v>
      </c>
      <c r="Q10" s="34"/>
      <c r="R10" s="34"/>
      <c r="S10" s="34"/>
      <c r="T10" s="34"/>
      <c r="U10" s="34"/>
      <c r="V10" s="34"/>
      <c r="W10" s="34">
        <f>データ!Q6</f>
        <v>87.48</v>
      </c>
      <c r="X10" s="34"/>
      <c r="Y10" s="34"/>
      <c r="Z10" s="34"/>
      <c r="AA10" s="34"/>
      <c r="AB10" s="34"/>
      <c r="AC10" s="34"/>
      <c r="AD10" s="41">
        <f>データ!R6</f>
        <v>2530</v>
      </c>
      <c r="AE10" s="41"/>
      <c r="AF10" s="41"/>
      <c r="AG10" s="41"/>
      <c r="AH10" s="41"/>
      <c r="AI10" s="41"/>
      <c r="AJ10" s="41"/>
      <c r="AK10" s="2"/>
      <c r="AL10" s="41">
        <f>データ!V6</f>
        <v>21910</v>
      </c>
      <c r="AM10" s="41"/>
      <c r="AN10" s="41"/>
      <c r="AO10" s="41"/>
      <c r="AP10" s="41"/>
      <c r="AQ10" s="41"/>
      <c r="AR10" s="41"/>
      <c r="AS10" s="41"/>
      <c r="AT10" s="34">
        <f>データ!W6</f>
        <v>5.68</v>
      </c>
      <c r="AU10" s="34"/>
      <c r="AV10" s="34"/>
      <c r="AW10" s="34"/>
      <c r="AX10" s="34"/>
      <c r="AY10" s="34"/>
      <c r="AZ10" s="34"/>
      <c r="BA10" s="34"/>
      <c r="BB10" s="34">
        <f>データ!X6</f>
        <v>3857.39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308wcye7gZsaHTx6tczKPCIykFbIPsHlJlaTadRy1c3Lkm62VbkyHIyJ+OgZqRUbXKlTrttncHTjRvFdC/MqZA==" saltValue="FrQPku4Ys4I1ke8dQRw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82309</v>
      </c>
      <c r="D6" s="19">
        <f t="shared" si="3"/>
        <v>46</v>
      </c>
      <c r="E6" s="19">
        <f t="shared" si="3"/>
        <v>17</v>
      </c>
      <c r="F6" s="19">
        <f t="shared" si="3"/>
        <v>1</v>
      </c>
      <c r="G6" s="19">
        <f t="shared" si="3"/>
        <v>0</v>
      </c>
      <c r="H6" s="19" t="str">
        <f t="shared" si="3"/>
        <v>茨城県　かすみがうら市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65.680000000000007</v>
      </c>
      <c r="P6" s="20">
        <f t="shared" si="3"/>
        <v>55.27</v>
      </c>
      <c r="Q6" s="20">
        <f t="shared" si="3"/>
        <v>87.48</v>
      </c>
      <c r="R6" s="20">
        <f t="shared" si="3"/>
        <v>2530</v>
      </c>
      <c r="S6" s="20">
        <f t="shared" si="3"/>
        <v>39893</v>
      </c>
      <c r="T6" s="20">
        <f t="shared" si="3"/>
        <v>156.6</v>
      </c>
      <c r="U6" s="20">
        <f t="shared" si="3"/>
        <v>254.74</v>
      </c>
      <c r="V6" s="20">
        <f t="shared" si="3"/>
        <v>21910</v>
      </c>
      <c r="W6" s="20">
        <f t="shared" si="3"/>
        <v>5.68</v>
      </c>
      <c r="X6" s="20">
        <f t="shared" si="3"/>
        <v>3857.39</v>
      </c>
      <c r="Y6" s="21">
        <f>IF(Y7="",NA(),Y7)</f>
        <v>103.37</v>
      </c>
      <c r="Z6" s="21">
        <f t="shared" ref="Z6:AH6" si="4">IF(Z7="",NA(),Z7)</f>
        <v>102.94</v>
      </c>
      <c r="AA6" s="21">
        <f t="shared" si="4"/>
        <v>100.42</v>
      </c>
      <c r="AB6" s="21">
        <f t="shared" si="4"/>
        <v>102.86</v>
      </c>
      <c r="AC6" s="21">
        <f t="shared" si="4"/>
        <v>99.71</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21.89</v>
      </c>
      <c r="AV6" s="21">
        <f t="shared" ref="AV6:BD6" si="6">IF(AV7="",NA(),AV7)</f>
        <v>20.83</v>
      </c>
      <c r="AW6" s="21">
        <f t="shared" si="6"/>
        <v>31.21</v>
      </c>
      <c r="AX6" s="21">
        <f t="shared" si="6"/>
        <v>69.66</v>
      </c>
      <c r="AY6" s="21">
        <f t="shared" si="6"/>
        <v>65.650000000000006</v>
      </c>
      <c r="AZ6" s="21">
        <f t="shared" si="6"/>
        <v>55.6</v>
      </c>
      <c r="BA6" s="21">
        <f t="shared" si="6"/>
        <v>59.4</v>
      </c>
      <c r="BB6" s="21">
        <f t="shared" si="6"/>
        <v>68.27</v>
      </c>
      <c r="BC6" s="21">
        <f t="shared" si="6"/>
        <v>74.790000000000006</v>
      </c>
      <c r="BD6" s="21">
        <f t="shared" si="6"/>
        <v>73.930000000000007</v>
      </c>
      <c r="BE6" s="20" t="str">
        <f>IF(BE7="","",IF(BE7="-","【-】","【"&amp;SUBSTITUTE(TEXT(BE7,"#,##0.00"),"-","△")&amp;"】"))</f>
        <v>【82.75】</v>
      </c>
      <c r="BF6" s="20">
        <f>IF(BF7="",NA(),BF7)</f>
        <v>0</v>
      </c>
      <c r="BG6" s="20">
        <f t="shared" ref="BG6:BO6" si="7">IF(BG7="",NA(),BG7)</f>
        <v>0</v>
      </c>
      <c r="BH6" s="20">
        <f t="shared" si="7"/>
        <v>0</v>
      </c>
      <c r="BI6" s="20">
        <f t="shared" si="7"/>
        <v>0</v>
      </c>
      <c r="BJ6" s="20">
        <f t="shared" si="7"/>
        <v>0</v>
      </c>
      <c r="BK6" s="21">
        <f t="shared" si="7"/>
        <v>789.08</v>
      </c>
      <c r="BL6" s="21">
        <f t="shared" si="7"/>
        <v>747.84</v>
      </c>
      <c r="BM6" s="21">
        <f t="shared" si="7"/>
        <v>804.98</v>
      </c>
      <c r="BN6" s="21">
        <f t="shared" si="7"/>
        <v>767.56</v>
      </c>
      <c r="BO6" s="21">
        <f t="shared" si="7"/>
        <v>795.22</v>
      </c>
      <c r="BP6" s="20" t="str">
        <f>IF(BP7="","",IF(BP7="-","【-】","【"&amp;SUBSTITUTE(TEXT(BP7,"#,##0.00"),"-","△")&amp;"】"))</f>
        <v>【602.56】</v>
      </c>
      <c r="BQ6" s="21">
        <f>IF(BQ7="",NA(),BQ7)</f>
        <v>82.4</v>
      </c>
      <c r="BR6" s="21">
        <f t="shared" ref="BR6:BZ6" si="8">IF(BR7="",NA(),BR7)</f>
        <v>85.89</v>
      </c>
      <c r="BS6" s="21">
        <f t="shared" si="8"/>
        <v>64.959999999999994</v>
      </c>
      <c r="BT6" s="21">
        <f t="shared" si="8"/>
        <v>71.59</v>
      </c>
      <c r="BU6" s="21">
        <f t="shared" si="8"/>
        <v>84.05</v>
      </c>
      <c r="BV6" s="21">
        <f t="shared" si="8"/>
        <v>88.25</v>
      </c>
      <c r="BW6" s="21">
        <f t="shared" si="8"/>
        <v>90.17</v>
      </c>
      <c r="BX6" s="21">
        <f t="shared" si="8"/>
        <v>88.71</v>
      </c>
      <c r="BY6" s="21">
        <f t="shared" si="8"/>
        <v>90.23</v>
      </c>
      <c r="BZ6" s="21">
        <f t="shared" si="8"/>
        <v>90.78</v>
      </c>
      <c r="CA6" s="20" t="str">
        <f>IF(CA7="","",IF(CA7="-","【-】","【"&amp;SUBSTITUTE(TEXT(CA7,"#,##0.00"),"-","△")&amp;"】"))</f>
        <v>【97.94】</v>
      </c>
      <c r="CB6" s="21">
        <f>IF(CB7="",NA(),CB7)</f>
        <v>162.07</v>
      </c>
      <c r="CC6" s="21">
        <f t="shared" ref="CC6:CK6" si="9">IF(CC7="",NA(),CC7)</f>
        <v>155.91999999999999</v>
      </c>
      <c r="CD6" s="21">
        <f t="shared" si="9"/>
        <v>188.99</v>
      </c>
      <c r="CE6" s="21">
        <f t="shared" si="9"/>
        <v>189.14</v>
      </c>
      <c r="CF6" s="21">
        <f t="shared" si="9"/>
        <v>160.88999999999999</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98.74</v>
      </c>
      <c r="CY6" s="21">
        <f t="shared" ref="CY6:DG6" si="11">IF(CY7="",NA(),CY7)</f>
        <v>98.78</v>
      </c>
      <c r="CZ6" s="21">
        <f t="shared" si="11"/>
        <v>98.8</v>
      </c>
      <c r="DA6" s="21">
        <f t="shared" si="11"/>
        <v>98.86</v>
      </c>
      <c r="DB6" s="21">
        <f t="shared" si="11"/>
        <v>98.87</v>
      </c>
      <c r="DC6" s="21">
        <f t="shared" si="11"/>
        <v>90.72</v>
      </c>
      <c r="DD6" s="21">
        <f t="shared" si="11"/>
        <v>91.07</v>
      </c>
      <c r="DE6" s="21">
        <f t="shared" si="11"/>
        <v>90.67</v>
      </c>
      <c r="DF6" s="21">
        <f t="shared" si="11"/>
        <v>90.62</v>
      </c>
      <c r="DG6" s="21">
        <f t="shared" si="11"/>
        <v>90.79</v>
      </c>
      <c r="DH6" s="20" t="str">
        <f>IF(DH7="","",IF(DH7="-","【-】","【"&amp;SUBSTITUTE(TEXT(DH7,"#,##0.00"),"-","△")&amp;"】"))</f>
        <v>【96.00】</v>
      </c>
      <c r="DI6" s="21">
        <f>IF(DI7="",NA(),DI7)</f>
        <v>6.85</v>
      </c>
      <c r="DJ6" s="21">
        <f t="shared" ref="DJ6:DR6" si="12">IF(DJ7="",NA(),DJ7)</f>
        <v>10.23</v>
      </c>
      <c r="DK6" s="21">
        <f t="shared" si="12"/>
        <v>13.57</v>
      </c>
      <c r="DL6" s="21">
        <f t="shared" si="12"/>
        <v>16.649999999999999</v>
      </c>
      <c r="DM6" s="21">
        <f t="shared" si="12"/>
        <v>19.82</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82309</v>
      </c>
      <c r="D7" s="23">
        <v>46</v>
      </c>
      <c r="E7" s="23">
        <v>17</v>
      </c>
      <c r="F7" s="23">
        <v>1</v>
      </c>
      <c r="G7" s="23">
        <v>0</v>
      </c>
      <c r="H7" s="23" t="s">
        <v>95</v>
      </c>
      <c r="I7" s="23" t="s">
        <v>96</v>
      </c>
      <c r="J7" s="23" t="s">
        <v>97</v>
      </c>
      <c r="K7" s="23" t="s">
        <v>98</v>
      </c>
      <c r="L7" s="23" t="s">
        <v>99</v>
      </c>
      <c r="M7" s="23" t="s">
        <v>100</v>
      </c>
      <c r="N7" s="24" t="s">
        <v>101</v>
      </c>
      <c r="O7" s="24">
        <v>65.680000000000007</v>
      </c>
      <c r="P7" s="24">
        <v>55.27</v>
      </c>
      <c r="Q7" s="24">
        <v>87.48</v>
      </c>
      <c r="R7" s="24">
        <v>2530</v>
      </c>
      <c r="S7" s="24">
        <v>39893</v>
      </c>
      <c r="T7" s="24">
        <v>156.6</v>
      </c>
      <c r="U7" s="24">
        <v>254.74</v>
      </c>
      <c r="V7" s="24">
        <v>21910</v>
      </c>
      <c r="W7" s="24">
        <v>5.68</v>
      </c>
      <c r="X7" s="24">
        <v>3857.39</v>
      </c>
      <c r="Y7" s="24">
        <v>103.37</v>
      </c>
      <c r="Z7" s="24">
        <v>102.94</v>
      </c>
      <c r="AA7" s="24">
        <v>100.42</v>
      </c>
      <c r="AB7" s="24">
        <v>102.86</v>
      </c>
      <c r="AC7" s="24">
        <v>99.71</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21.89</v>
      </c>
      <c r="AV7" s="24">
        <v>20.83</v>
      </c>
      <c r="AW7" s="24">
        <v>31.21</v>
      </c>
      <c r="AX7" s="24">
        <v>69.66</v>
      </c>
      <c r="AY7" s="24">
        <v>65.650000000000006</v>
      </c>
      <c r="AZ7" s="24">
        <v>55.6</v>
      </c>
      <c r="BA7" s="24">
        <v>59.4</v>
      </c>
      <c r="BB7" s="24">
        <v>68.27</v>
      </c>
      <c r="BC7" s="24">
        <v>74.790000000000006</v>
      </c>
      <c r="BD7" s="24">
        <v>73.930000000000007</v>
      </c>
      <c r="BE7" s="24">
        <v>82.75</v>
      </c>
      <c r="BF7" s="24">
        <v>0</v>
      </c>
      <c r="BG7" s="24">
        <v>0</v>
      </c>
      <c r="BH7" s="24">
        <v>0</v>
      </c>
      <c r="BI7" s="24">
        <v>0</v>
      </c>
      <c r="BJ7" s="24">
        <v>0</v>
      </c>
      <c r="BK7" s="24">
        <v>789.08</v>
      </c>
      <c r="BL7" s="24">
        <v>747.84</v>
      </c>
      <c r="BM7" s="24">
        <v>804.98</v>
      </c>
      <c r="BN7" s="24">
        <v>767.56</v>
      </c>
      <c r="BO7" s="24">
        <v>795.22</v>
      </c>
      <c r="BP7" s="24">
        <v>602.55999999999995</v>
      </c>
      <c r="BQ7" s="24">
        <v>82.4</v>
      </c>
      <c r="BR7" s="24">
        <v>85.89</v>
      </c>
      <c r="BS7" s="24">
        <v>64.959999999999994</v>
      </c>
      <c r="BT7" s="24">
        <v>71.59</v>
      </c>
      <c r="BU7" s="24">
        <v>84.05</v>
      </c>
      <c r="BV7" s="24">
        <v>88.25</v>
      </c>
      <c r="BW7" s="24">
        <v>90.17</v>
      </c>
      <c r="BX7" s="24">
        <v>88.71</v>
      </c>
      <c r="BY7" s="24">
        <v>90.23</v>
      </c>
      <c r="BZ7" s="24">
        <v>90.78</v>
      </c>
      <c r="CA7" s="24">
        <v>97.94</v>
      </c>
      <c r="CB7" s="24">
        <v>162.07</v>
      </c>
      <c r="CC7" s="24">
        <v>155.91999999999999</v>
      </c>
      <c r="CD7" s="24">
        <v>188.99</v>
      </c>
      <c r="CE7" s="24">
        <v>189.14</v>
      </c>
      <c r="CF7" s="24">
        <v>160.88999999999999</v>
      </c>
      <c r="CG7" s="24">
        <v>176.37</v>
      </c>
      <c r="CH7" s="24">
        <v>173.17</v>
      </c>
      <c r="CI7" s="24">
        <v>174.8</v>
      </c>
      <c r="CJ7" s="24">
        <v>170.2</v>
      </c>
      <c r="CK7" s="24">
        <v>170.83</v>
      </c>
      <c r="CL7" s="24">
        <v>140.97999999999999</v>
      </c>
      <c r="CM7" s="24" t="s">
        <v>101</v>
      </c>
      <c r="CN7" s="24" t="s">
        <v>101</v>
      </c>
      <c r="CO7" s="24" t="s">
        <v>101</v>
      </c>
      <c r="CP7" s="24" t="s">
        <v>101</v>
      </c>
      <c r="CQ7" s="24" t="s">
        <v>101</v>
      </c>
      <c r="CR7" s="24">
        <v>56.72</v>
      </c>
      <c r="CS7" s="24">
        <v>56.43</v>
      </c>
      <c r="CT7" s="24">
        <v>55.82</v>
      </c>
      <c r="CU7" s="24">
        <v>56.51</v>
      </c>
      <c r="CV7" s="24">
        <v>56.85</v>
      </c>
      <c r="CW7" s="24">
        <v>60.13</v>
      </c>
      <c r="CX7" s="24">
        <v>98.74</v>
      </c>
      <c r="CY7" s="24">
        <v>98.78</v>
      </c>
      <c r="CZ7" s="24">
        <v>98.8</v>
      </c>
      <c r="DA7" s="24">
        <v>98.86</v>
      </c>
      <c r="DB7" s="24">
        <v>98.87</v>
      </c>
      <c r="DC7" s="24">
        <v>90.72</v>
      </c>
      <c r="DD7" s="24">
        <v>91.07</v>
      </c>
      <c r="DE7" s="24">
        <v>90.67</v>
      </c>
      <c r="DF7" s="24">
        <v>90.62</v>
      </c>
      <c r="DG7" s="24">
        <v>90.79</v>
      </c>
      <c r="DH7" s="24">
        <v>96</v>
      </c>
      <c r="DI7" s="24">
        <v>6.85</v>
      </c>
      <c r="DJ7" s="24">
        <v>10.23</v>
      </c>
      <c r="DK7" s="24">
        <v>13.57</v>
      </c>
      <c r="DL7" s="24">
        <v>16.649999999999999</v>
      </c>
      <c r="DM7" s="24">
        <v>19.82</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2026-01-26T09:09:39Z</cp:lastPrinted>
  <dcterms:created xsi:type="dcterms:W3CDTF">2025-12-23T05:57:49Z</dcterms:created>
  <dcterms:modified xsi:type="dcterms:W3CDTF">2026-02-26T07:08:01Z</dcterms:modified>
  <cp:category/>
</cp:coreProperties>
</file>