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97E9D9D7-A97C-4396-8E90-6ECD38ABBAB2}" xr6:coauthVersionLast="47" xr6:coauthVersionMax="47" xr10:uidLastSave="{00000000-0000-0000-0000-000000000000}"/>
  <workbookProtection workbookAlgorithmName="SHA-512" workbookHashValue="x4wQfoIKzjDz7wBxnCqYgWB2J/OtakXIJNlghKAF6Gku/XwEjKKfa5JCsY9OVPtih0iWM1uU34rivgyiSu1NWg==" workbookSaltValue="kuamR0H+2KVWuCUzad+cc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AL10" i="4"/>
  <c r="AD10" i="4"/>
  <c r="B10" i="4"/>
  <c r="AD8" i="4"/>
  <c r="I8" i="4"/>
  <c r="B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<sst xmlns="http://schemas.openxmlformats.org/spreadsheetml/2006/main" count="231" uniqueCount="117">
  <si>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</si>
  <si>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</si>
  <si>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</si>
  <si>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</si>
  <si>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</si>
  <si>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</si>
  <si>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</si>
  <si>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</si>
  <si>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</si>
  <si>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</si>
  <si>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</si>
  <si>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</si>
  <si>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</si>
  <si>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</si>
  <si>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</si>
  <si>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</si>
  <si>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</si>
  <si>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</si>
  <si>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</si>
  <si>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</si>
  <si>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</si>
  <si>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</si>
  <si>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</si>
  <si>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</si>
  <si>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</si>
  <si>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</si>
  <si>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</si>
  <si>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</si>
  <si>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</si>
  <si>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</si>
  <si>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</si>
  <si>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</si>
  <si>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</si>
  <si>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</si>
  <si>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</si>
  <si>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</si>
  <si>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</si>
  <si>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</si>
  <si>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</si>
  <si>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</si>
  <si>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</si>
  <si>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</si>
  <si>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</si>
  <si>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</si>
  <si>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</si>
  <si>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</si>
  <si>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</si>
  <si>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</si>
  <si>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</si>
  <si>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</si>
  <si>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</si>
  <si>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</si>
  <si>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</si>
  <si>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</si>
  <si>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</si>
  <si>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</si>
  <si>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</si>
  <si>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</si>
  <si>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</si>
  <si>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</si>
  <si>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</si>
  <si>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</si>
  <si>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</si>
  <si>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</si>
  <si>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</si>
  <si>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</si>
  <si>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</si>
  <si>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</si>
  <si>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</si>
  <si>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</si>
  <si>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</si>
  <si>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</si>
  <si>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</si>
  <si>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</si>
  <si>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</si>
  <si>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</si>
  <si>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</si>
  <si>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</si>
  <si>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</si>
  <si>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</si>
  <si>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</si>
  <si>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</si>
  <si>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</si>
  <si>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</si>
  <si>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</si>
  <si>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</si>
  <si>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</si>
  <si>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</si>
  <si>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</si>
  <si>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</si>
  <si>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</si>
  <si>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</si>
  <si>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</si>
  <si>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</si>
  <si>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</si>
  <si>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</si>
  <si>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かすみがうら市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</si>
  <si>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</si>
  <si>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</si>
  <si>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</si>
  <si>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</si>
  <si>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</si>
  <si>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</si>
  <si>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</si>
  <si>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</si>
  <si>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</si>
  <si>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</si>
  <si>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</si>
  <si>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</si>
  <si>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</si>
  <si>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</si>
  <si>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</si>
  <si>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</si>
  <si>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</si>
  <si>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平成31年度から法適用企業となったことから数値としては小さいが、個々の耐用年数に留意する必要がある。
②管渠老朽化率　耐用年数を経過した管渠がないため0％となっているが、実際の老朽具合について調査等により状況を把握していく必要がある。
③管渠改善率　平成3年の整備開始後32年が経過し老朽化が進んでいるが、耐用年数を超えた管渠はないことから、緊急的な箇所について更新を行っている状況である。
　今後は、処理場を廃し、公共下水道へ接続していくことを踏まえつつ、最適整備構想を基に、さらなる調査検討を行い、計画的な老朽化対策に努める。</t>
    <rPh sb="214" eb="217">
      <t>ショリジョウ</t>
    </rPh>
    <rPh sb="218" eb="219">
      <t>ハイ</t>
    </rPh>
    <rPh sb="227" eb="229">
      <t>セツゾク</t>
    </rPh>
    <phoneticPr fontId="4"/>
  </si>
  <si>
    <t>①経常収支比率　農業集落排水エリアの一部が公共下水道に接続・統合され、処理場を廃したため、使用料収入が減少する一方で総費用も減少、経常収支比率は増加した。100％以上だが、今後は使用料収入の減少維持管理費の増加が見込まれる。経常収益で高い割合を占める一般会計補助金は微増。今後も経営改善に努める。
②累積欠損金比率　0％だが、一般会計補助金により維持できている。
③流動比率　類似団体の平均値を上回るが、100％には至らない。流動負債は主に企業債であり、一般会計補助金により支払能力が確保されている。
④企業債残高対事業規模比率　起債償還について使用料で賄えないため一般会計補助金で補っていることから数値が0％となっている。起債残高は減少している。
⑤経費回収率　処理場を廃したことから維持管理費が減少し、類似団体の平均値と同等を維持している。今後も経費削減と費用の計画的運用に努めていく。
⑥汚水処理原価　処理場の維持管理に係る汚水処理費が減少し、類似団体の平均値を大きく下回った。
⑦施設利用率　類似団体の平均値を下回り、処理能力に余裕がある。公共下水道への統合で処理場を廃止していく一方、加入促進等で施設の利用率向上に努める。
⑧水洗化率  接続率の高いエリアが公共下水道に統合されたことにより、微減。引続き加入促進で接続率の向上に努める。</t>
    <rPh sb="8" eb="10">
      <t>ノウギョウ</t>
    </rPh>
    <rPh sb="10" eb="12">
      <t>シュウラク</t>
    </rPh>
    <rPh sb="12" eb="14">
      <t>ハイスイ</t>
    </rPh>
    <rPh sb="18" eb="20">
      <t>イチブ</t>
    </rPh>
    <rPh sb="21" eb="23">
      <t>コウキョウ</t>
    </rPh>
    <rPh sb="23" eb="26">
      <t>ゲスイドウ</t>
    </rPh>
    <rPh sb="27" eb="29">
      <t>セツゾク</t>
    </rPh>
    <rPh sb="30" eb="32">
      <t>トウゴウ</t>
    </rPh>
    <rPh sb="51" eb="53">
      <t>ゲンショウ</t>
    </rPh>
    <rPh sb="55" eb="57">
      <t>イッポウ</t>
    </rPh>
    <rPh sb="58" eb="59">
      <t>ソウ</t>
    </rPh>
    <rPh sb="59" eb="61">
      <t>ヒヨウ</t>
    </rPh>
    <rPh sb="62" eb="64">
      <t>ゲンショウ</t>
    </rPh>
    <rPh sb="65" eb="67">
      <t>ケイジョウ</t>
    </rPh>
    <rPh sb="67" eb="69">
      <t>シュウシ</t>
    </rPh>
    <rPh sb="86" eb="88">
      <t>コンゴ</t>
    </rPh>
    <rPh sb="106" eb="108">
      <t>ミコ</t>
    </rPh>
    <rPh sb="136" eb="138">
      <t>コンゴ</t>
    </rPh>
    <rPh sb="208" eb="209">
      <t>イタ</t>
    </rPh>
    <rPh sb="332" eb="335">
      <t>ショリジョウ</t>
    </rPh>
    <rPh sb="336" eb="337">
      <t>ハイ</t>
    </rPh>
    <rPh sb="343" eb="345">
      <t>イジ</t>
    </rPh>
    <rPh sb="345" eb="348">
      <t>カンリヒ</t>
    </rPh>
    <rPh sb="349" eb="351">
      <t>ゲンショウ</t>
    </rPh>
    <rPh sb="365" eb="367">
      <t>イジ</t>
    </rPh>
    <rPh sb="408" eb="410">
      <t>イジ</t>
    </rPh>
    <rPh sb="410" eb="412">
      <t>カンリ</t>
    </rPh>
    <rPh sb="413" eb="414">
      <t>カカ</t>
    </rPh>
    <rPh sb="484" eb="487">
      <t>ショリジョウ</t>
    </rPh>
    <rPh sb="488" eb="490">
      <t>ハイシ</t>
    </rPh>
    <rPh sb="494" eb="496">
      <t>イッポウ</t>
    </rPh>
    <rPh sb="508" eb="509">
      <t>リツ</t>
    </rPh>
    <rPh sb="509" eb="511">
      <t>コウジョウ</t>
    </rPh>
    <rPh sb="524" eb="526">
      <t>セツゾク</t>
    </rPh>
    <rPh sb="526" eb="527">
      <t>リツ</t>
    </rPh>
    <rPh sb="528" eb="529">
      <t>タカ</t>
    </rPh>
    <rPh sb="534" eb="536">
      <t>コウキョウ</t>
    </rPh>
    <rPh sb="536" eb="539">
      <t>ゲスイドウ</t>
    </rPh>
    <rPh sb="540" eb="542">
      <t>トウゴウ</t>
    </rPh>
    <rPh sb="551" eb="553">
      <t>ビゲン</t>
    </rPh>
    <phoneticPr fontId="4"/>
  </si>
  <si>
    <t>　農業集落排水エリアの一部を公共下水道に接続・統合したことにより、使用料収入が減少する一方、処理場等の維持管理に係る費用は減少した。収入面は一般会計補助金によって賄えている。
　今後は、区域内人口の減少による使用料収入の減少や、管渠や処理場の老朽化と、物価高騰による維持修繕費の増加が見込まれる。公共下水道への接続・統合により、維持費のかかる施設の削減を念頭に、財源である下水道使用料等の傾向、また起債残高等を見極めながら、計画的に維持修繕及び改修を行い、水質保全に努める。
　収入の多くを一般会計からの補助金に頼っていることから、独立採算による持続可能な運営を目指し、繰入金の軽減に取り組むため、また、長期的な経営の観点から、従来の接続率向上による収益増のほかに、使用料金の改定を検討している。</t>
    <rPh sb="1" eb="7">
      <t>ノウギョウシュウラクハイスイ</t>
    </rPh>
    <rPh sb="11" eb="13">
      <t>イチブ</t>
    </rPh>
    <rPh sb="14" eb="16">
      <t>コウキョウ</t>
    </rPh>
    <rPh sb="16" eb="19">
      <t>ゲスイドウ</t>
    </rPh>
    <rPh sb="20" eb="22">
      <t>セツゾク</t>
    </rPh>
    <rPh sb="23" eb="25">
      <t>トウゴウ</t>
    </rPh>
    <rPh sb="39" eb="41">
      <t>ゲンショウ</t>
    </rPh>
    <rPh sb="43" eb="45">
      <t>イッポウ</t>
    </rPh>
    <rPh sb="46" eb="49">
      <t>ショリジョウ</t>
    </rPh>
    <rPh sb="49" eb="50">
      <t>トウ</t>
    </rPh>
    <rPh sb="51" eb="53">
      <t>イジ</t>
    </rPh>
    <rPh sb="53" eb="55">
      <t>カンリ</t>
    </rPh>
    <rPh sb="56" eb="57">
      <t>カカ</t>
    </rPh>
    <rPh sb="58" eb="60">
      <t>ヒヨウ</t>
    </rPh>
    <rPh sb="61" eb="63">
      <t>ゲンショウ</t>
    </rPh>
    <rPh sb="93" eb="96">
      <t>クイキナイ</t>
    </rPh>
    <rPh sb="96" eb="98">
      <t>ジンコウ</t>
    </rPh>
    <rPh sb="99" eb="101">
      <t>ゲンショウ</t>
    </rPh>
    <rPh sb="104" eb="107">
      <t>シヨウリョウ</t>
    </rPh>
    <rPh sb="107" eb="109">
      <t>シュウニュウ</t>
    </rPh>
    <rPh sb="110" eb="112">
      <t>ゲンショウ</t>
    </rPh>
    <rPh sb="126" eb="128">
      <t>ブッカ</t>
    </rPh>
    <rPh sb="128" eb="130">
      <t>コウトウ</t>
    </rPh>
    <rPh sb="148" eb="150">
      <t>コウキョウ</t>
    </rPh>
    <rPh sb="150" eb="153">
      <t>ゲスイドウ</t>
    </rPh>
    <rPh sb="155" eb="157">
      <t>セツゾク</t>
    </rPh>
    <rPh sb="158" eb="160">
      <t>トウゴウ</t>
    </rPh>
    <rPh sb="164" eb="167">
      <t>イジヒ</t>
    </rPh>
    <rPh sb="171" eb="173">
      <t>シセツ</t>
    </rPh>
    <rPh sb="174" eb="176">
      <t>サクゲン</t>
    </rPh>
    <rPh sb="302" eb="305">
      <t>チョウキテキ</t>
    </rPh>
    <rPh sb="306" eb="308">
      <t>ケイエイ</t>
    </rPh>
    <rPh sb="309" eb="311">
      <t>カンテン</t>
    </rPh>
    <rPh sb="341" eb="34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</si>
</sst>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C8-4399-95BB-FEF5182660C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0.01</c:v>
                </c:pt>
                <c:pt idx="2">
                  <c:v>0.01</c:v>
                </c:pt>
                <c:pt idx="3">
                  <c:v>0.02</c:v>
                </c:pt>
                <c:pt idx="4">
                  <c:v>0.02</c:v>
                </c:pt>
              </c:numCache>
            </c:numRef>
          </c:val>
          <c:smooth val="0"/>
          <c:extLst>
            <c:ext xmlns:c16="http://schemas.microsoft.com/office/drawing/2014/chart" uri="{C3380CC4-5D6E-409C-BE32-E72D297353CC}">
              <c16:uniqueId val="{00000001-6FC8-4399-95BB-FEF5182660C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40.49</c:v>
                </c:pt>
                <c:pt idx="1">
                  <c:v>40.49</c:v>
                </c:pt>
                <c:pt idx="2">
                  <c:v>40.49</c:v>
                </c:pt>
                <c:pt idx="3">
                  <c:v>40.49</c:v>
                </c:pt>
                <c:pt idx="4">
                  <c:v>40.5</c:v>
                </c:pt>
              </c:numCache>
            </c:numRef>
          </c:val>
          <c:extLst>
            <c:ext xmlns:c16="http://schemas.microsoft.com/office/drawing/2014/chart" uri="{C3380CC4-5D6E-409C-BE32-E72D297353CC}">
              <c16:uniqueId val="{00000000-1DE4-4A97-8F1C-243D9F6A18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54.54</c:v>
                </c:pt>
                <c:pt idx="2">
                  <c:v>52.9</c:v>
                </c:pt>
                <c:pt idx="3">
                  <c:v>52.63</c:v>
                </c:pt>
                <c:pt idx="4">
                  <c:v>52.34</c:v>
                </c:pt>
              </c:numCache>
            </c:numRef>
          </c:val>
          <c:smooth val="0"/>
          <c:extLst>
            <c:ext xmlns:c16="http://schemas.microsoft.com/office/drawing/2014/chart" uri="{C3380CC4-5D6E-409C-BE32-E72D297353CC}">
              <c16:uniqueId val="{00000001-1DE4-4A97-8F1C-243D9F6A18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86.18</c:v>
                </c:pt>
                <c:pt idx="1">
                  <c:v>86.91</c:v>
                </c:pt>
                <c:pt idx="2">
                  <c:v>86.85</c:v>
                </c:pt>
                <c:pt idx="3">
                  <c:v>87.25</c:v>
                </c:pt>
                <c:pt idx="4">
                  <c:v>86.85</c:v>
                </c:pt>
              </c:numCache>
            </c:numRef>
          </c:val>
          <c:extLst>
            <c:ext xmlns:c16="http://schemas.microsoft.com/office/drawing/2014/chart" uri="{C3380CC4-5D6E-409C-BE32-E72D297353CC}">
              <c16:uniqueId val="{00000000-3710-4895-9FB6-F6959CB11F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90.3</c:v>
                </c:pt>
                <c:pt idx="2">
                  <c:v>90.3</c:v>
                </c:pt>
                <c:pt idx="3">
                  <c:v>90.32</c:v>
                </c:pt>
                <c:pt idx="4">
                  <c:v>90.05</c:v>
                </c:pt>
              </c:numCache>
            </c:numRef>
          </c:val>
          <c:smooth val="0"/>
          <c:extLst>
            <c:ext xmlns:c16="http://schemas.microsoft.com/office/drawing/2014/chart" uri="{C3380CC4-5D6E-409C-BE32-E72D297353CC}">
              <c16:uniqueId val="{00000001-3710-4895-9FB6-F6959CB11F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107.03</c:v>
                </c:pt>
                <c:pt idx="1">
                  <c:v>103.76</c:v>
                </c:pt>
                <c:pt idx="2">
                  <c:v>100.23</c:v>
                </c:pt>
                <c:pt idx="3">
                  <c:v>108.35</c:v>
                </c:pt>
                <c:pt idx="4">
                  <c:v>113.14</c:v>
                </c:pt>
              </c:numCache>
            </c:numRef>
          </c:val>
          <c:extLst>
            <c:ext xmlns:c16="http://schemas.microsoft.com/office/drawing/2014/chart" uri="{C3380CC4-5D6E-409C-BE32-E72D297353CC}">
              <c16:uniqueId val="{00000000-3991-47B4-BB32-9218D54D57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102.11</c:v>
                </c:pt>
                <c:pt idx="2">
                  <c:v>101.91</c:v>
                </c:pt>
                <c:pt idx="3">
                  <c:v>103.07</c:v>
                </c:pt>
                <c:pt idx="4">
                  <c:v>103.04</c:v>
                </c:pt>
              </c:numCache>
            </c:numRef>
          </c:val>
          <c:smooth val="0"/>
          <c:extLst>
            <c:ext xmlns:c16="http://schemas.microsoft.com/office/drawing/2014/chart" uri="{C3380CC4-5D6E-409C-BE32-E72D297353CC}">
              <c16:uniqueId val="{00000001-3991-47B4-BB32-9218D54D57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8.23</c:v>
                </c:pt>
                <c:pt idx="1">
                  <c:v>12.3</c:v>
                </c:pt>
                <c:pt idx="2">
                  <c:v>15.56</c:v>
                </c:pt>
                <c:pt idx="3">
                  <c:v>18.46</c:v>
                </c:pt>
                <c:pt idx="4">
                  <c:v>21.36</c:v>
                </c:pt>
              </c:numCache>
            </c:numRef>
          </c:val>
          <c:extLst>
            <c:ext xmlns:c16="http://schemas.microsoft.com/office/drawing/2014/chart" uri="{C3380CC4-5D6E-409C-BE32-E72D297353CC}">
              <c16:uniqueId val="{00000000-7CBE-4125-AE60-B1AB2F6729B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28.12</c:v>
                </c:pt>
                <c:pt idx="2">
                  <c:v>28.79</c:v>
                </c:pt>
                <c:pt idx="3">
                  <c:v>30.5</c:v>
                </c:pt>
                <c:pt idx="4">
                  <c:v>30.49</c:v>
                </c:pt>
              </c:numCache>
            </c:numRef>
          </c:val>
          <c:smooth val="0"/>
          <c:extLst>
            <c:ext xmlns:c16="http://schemas.microsoft.com/office/drawing/2014/chart" uri="{C3380CC4-5D6E-409C-BE32-E72D297353CC}">
              <c16:uniqueId val="{00000001-7CBE-4125-AE60-B1AB2F6729B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F5-4D47-BAFD-63644C72DB4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70F5-4D47-BAFD-63644C72DB4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68-4ABE-B01F-5B99A5D326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124.9</c:v>
                </c:pt>
                <c:pt idx="2">
                  <c:v>124.8</c:v>
                </c:pt>
                <c:pt idx="3">
                  <c:v>120.64</c:v>
                </c:pt>
                <c:pt idx="4">
                  <c:v>100.31</c:v>
                </c:pt>
              </c:numCache>
            </c:numRef>
          </c:val>
          <c:smooth val="0"/>
          <c:extLst>
            <c:ext xmlns:c16="http://schemas.microsoft.com/office/drawing/2014/chart" uri="{C3380CC4-5D6E-409C-BE32-E72D297353CC}">
              <c16:uniqueId val="{00000001-8F68-4ABE-B01F-5B99A5D326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41.88</c:v>
                </c:pt>
                <c:pt idx="1">
                  <c:v>62.86</c:v>
                </c:pt>
                <c:pt idx="2">
                  <c:v>57.94</c:v>
                </c:pt>
                <c:pt idx="3">
                  <c:v>68.84</c:v>
                </c:pt>
                <c:pt idx="4">
                  <c:v>80.13</c:v>
                </c:pt>
              </c:numCache>
            </c:numRef>
          </c:val>
          <c:extLst>
            <c:ext xmlns:c16="http://schemas.microsoft.com/office/drawing/2014/chart" uri="{C3380CC4-5D6E-409C-BE32-E72D297353CC}">
              <c16:uniqueId val="{00000000-B470-45F9-B058-5A167EEEA8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33.58</c:v>
                </c:pt>
                <c:pt idx="2">
                  <c:v>35.42</c:v>
                </c:pt>
                <c:pt idx="3">
                  <c:v>39.82</c:v>
                </c:pt>
                <c:pt idx="4">
                  <c:v>41.03</c:v>
                </c:pt>
              </c:numCache>
            </c:numRef>
          </c:val>
          <c:smooth val="0"/>
          <c:extLst>
            <c:ext xmlns:c16="http://schemas.microsoft.com/office/drawing/2014/chart" uri="{C3380CC4-5D6E-409C-BE32-E72D297353CC}">
              <c16:uniqueId val="{00000001-B470-45F9-B058-5A167EEEA8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78-4EC3-A44A-3B9C57FF95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778.81</c:v>
                </c:pt>
                <c:pt idx="2">
                  <c:v>718.49</c:v>
                </c:pt>
                <c:pt idx="3">
                  <c:v>743.31</c:v>
                </c:pt>
                <c:pt idx="4">
                  <c:v>796.8</c:v>
                </c:pt>
              </c:numCache>
            </c:numRef>
          </c:val>
          <c:smooth val="0"/>
          <c:extLst>
            <c:ext xmlns:c16="http://schemas.microsoft.com/office/drawing/2014/chart" uri="{C3380CC4-5D6E-409C-BE32-E72D297353CC}">
              <c16:uniqueId val="{00000001-8878-4EC3-A44A-3B9C57FF95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52.4</c:v>
                </c:pt>
                <c:pt idx="1">
                  <c:v>56.82</c:v>
                </c:pt>
                <c:pt idx="2">
                  <c:v>51.02</c:v>
                </c:pt>
                <c:pt idx="3">
                  <c:v>62.57</c:v>
                </c:pt>
                <c:pt idx="4">
                  <c:v>59.78</c:v>
                </c:pt>
              </c:numCache>
            </c:numRef>
          </c:val>
          <c:extLst>
            <c:ext xmlns:c16="http://schemas.microsoft.com/office/drawing/2014/chart" uri="{C3380CC4-5D6E-409C-BE32-E72D297353CC}">
              <c16:uniqueId val="{00000000-28A1-4CD1-A816-6EB6E660B9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67.23</c:v>
                </c:pt>
                <c:pt idx="2">
                  <c:v>61.82</c:v>
                </c:pt>
                <c:pt idx="3">
                  <c:v>61.15</c:v>
                </c:pt>
                <c:pt idx="4">
                  <c:v>58.41</c:v>
                </c:pt>
              </c:numCache>
            </c:numRef>
          </c:val>
          <c:smooth val="0"/>
          <c:extLst>
            <c:ext xmlns:c16="http://schemas.microsoft.com/office/drawing/2014/chart" uri="{C3380CC4-5D6E-409C-BE32-E72D297353CC}">
              <c16:uniqueId val="{00000001-28A1-4CD1-A816-6EB6E660B9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244.96</c:v>
                </c:pt>
                <c:pt idx="1">
                  <c:v>227.06</c:v>
                </c:pt>
                <c:pt idx="2">
                  <c:v>232.13</c:v>
                </c:pt>
                <c:pt idx="3">
                  <c:v>207.03</c:v>
                </c:pt>
                <c:pt idx="4">
                  <c:v>215.37</c:v>
                </c:pt>
              </c:numCache>
            </c:numRef>
          </c:val>
          <c:extLst>
            <c:ext xmlns:c16="http://schemas.microsoft.com/office/drawing/2014/chart" uri="{C3380CC4-5D6E-409C-BE32-E72D297353CC}">
              <c16:uniqueId val="{00000000-2219-4129-BEC8-9137785C3F1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228.21</c:v>
                </c:pt>
                <c:pt idx="2">
                  <c:v>246.9</c:v>
                </c:pt>
                <c:pt idx="3">
                  <c:v>250.43</c:v>
                </c:pt>
                <c:pt idx="4">
                  <c:v>267.33999999999997</c:v>
                </c:pt>
              </c:numCache>
            </c:numRef>
          </c:val>
          <c:smooth val="0"/>
          <c:extLst>
            <c:ext xmlns:c16="http://schemas.microsoft.com/office/drawing/2014/chart" uri="{C3380CC4-5D6E-409C-BE32-E72D297353CC}">
              <c16:uniqueId val="{00000001-2219-4129-BEC8-9137785C3F1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K62" sqref="BK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かすみがうら市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39893</v>
      </c>
      <c r="AM8" s="41"/>
      <c r="AN8" s="41"/>
      <c r="AO8" s="41"/>
      <c r="AP8" s="41"/>
      <c r="AQ8" s="41"/>
      <c r="AR8" s="41"/>
      <c r="AS8" s="41"/>
      <c r="AT8" s="34">
        <f>データ!T6</f>
        <v>156.6</v>
      </c>
      <c r="AU8" s="34"/>
      <c r="AV8" s="34"/>
      <c r="AW8" s="34"/>
      <c r="AX8" s="34"/>
      <c r="AY8" s="34"/>
      <c r="AZ8" s="34"/>
      <c r="BA8" s="34"/>
      <c r="BB8" s="34">
        <f>データ!U6</f>
        <v>254.74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79.2</v>
      </c>
      <c r="J10" s="34"/>
      <c r="K10" s="34"/>
      <c r="L10" s="34"/>
      <c r="M10" s="34"/>
      <c r="N10" s="34"/>
      <c r="O10" s="34"/>
      <c r="P10" s="34">
        <f>データ!P6</f>
        <v>15.19</v>
      </c>
      <c r="Q10" s="34"/>
      <c r="R10" s="34"/>
      <c r="S10" s="34"/>
      <c r="T10" s="34"/>
      <c r="U10" s="34"/>
      <c r="V10" s="34"/>
      <c r="W10" s="34">
        <f>データ!Q6</f>
        <v>90.56</v>
      </c>
      <c r="X10" s="34"/>
      <c r="Y10" s="34"/>
      <c r="Z10" s="34"/>
      <c r="AA10" s="34"/>
      <c r="AB10" s="34"/>
      <c r="AC10" s="34"/>
      <c r="AD10" s="41">
        <f>データ!R6</f>
        <v>2530</v>
      </c>
      <c r="AE10" s="41"/>
      <c r="AF10" s="41"/>
      <c r="AG10" s="41"/>
      <c r="AH10" s="41"/>
      <c r="AI10" s="41"/>
      <c r="AJ10" s="41"/>
      <c r="AK10" s="2"/>
      <c r="AL10" s="41">
        <f>データ!V6</f>
        <v>6021</v>
      </c>
      <c r="AM10" s="41"/>
      <c r="AN10" s="41"/>
      <c r="AO10" s="41"/>
      <c r="AP10" s="41"/>
      <c r="AQ10" s="41"/>
      <c r="AR10" s="41"/>
      <c r="AS10" s="41"/>
      <c r="AT10" s="34">
        <f>データ!W6</f>
        <v>5.66</v>
      </c>
      <c r="AU10" s="34"/>
      <c r="AV10" s="34"/>
      <c r="AW10" s="34"/>
      <c r="AX10" s="34"/>
      <c r="AY10" s="34"/>
      <c r="AZ10" s="34"/>
      <c r="BA10" s="34"/>
      <c r="BB10" s="34">
        <f>データ!X6</f>
        <v>1063.78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sX0zOESLOyT+HFsa5c58GW5ydAWbXqrCa9yFom+bybg70agqWY9LJ9ODbVxCfId6kSv2LFPWP8ajIy2yr2FNHQ==" saltValue="utzfws6EADID/maA0uTN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82309</v>
      </c>
      <c r="D6" s="19">
        <f t="shared" si="3"/>
        <v>46</v>
      </c>
      <c r="E6" s="19">
        <f t="shared" si="3"/>
        <v>17</v>
      </c>
      <c r="F6" s="19">
        <f t="shared" si="3"/>
        <v>5</v>
      </c>
      <c r="G6" s="19">
        <f t="shared" si="3"/>
        <v>0</v>
      </c>
      <c r="H6" s="19" t="str">
        <f t="shared" si="3"/>
        <v>茨城県　かすみがうら市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79.2</v>
      </c>
      <c r="P6" s="20">
        <f t="shared" si="3"/>
        <v>15.19</v>
      </c>
      <c r="Q6" s="20">
        <f t="shared" si="3"/>
        <v>90.56</v>
      </c>
      <c r="R6" s="20">
        <f t="shared" si="3"/>
        <v>2530</v>
      </c>
      <c r="S6" s="20">
        <f t="shared" si="3"/>
        <v>39893</v>
      </c>
      <c r="T6" s="20">
        <f t="shared" si="3"/>
        <v>156.6</v>
      </c>
      <c r="U6" s="20">
        <f t="shared" si="3"/>
        <v>254.74</v>
      </c>
      <c r="V6" s="20">
        <f t="shared" si="3"/>
        <v>6021</v>
      </c>
      <c r="W6" s="20">
        <f t="shared" si="3"/>
        <v>5.66</v>
      </c>
      <c r="X6" s="20">
        <f t="shared" si="3"/>
        <v>1063.78</v>
      </c>
      <c r="Y6" s="21">
        <f>IF(Y7="",NA(),Y7)</f>
        <v>107.03</v>
      </c>
      <c r="Z6" s="21">
        <f t="shared" ref="Z6:AH6" si="4">IF(Z7="",NA(),Z7)</f>
        <v>103.76</v>
      </c>
      <c r="AA6" s="21">
        <f t="shared" si="4"/>
        <v>100.23</v>
      </c>
      <c r="AB6" s="21">
        <f t="shared" si="4"/>
        <v>108.35</v>
      </c>
      <c r="AC6" s="21">
        <f t="shared" si="4"/>
        <v>113.14</v>
      </c>
      <c r="AD6" s="21">
        <f t="shared" si="4"/>
        <v>106.37</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124.9</v>
      </c>
      <c r="AQ6" s="21">
        <f t="shared" si="5"/>
        <v>124.8</v>
      </c>
      <c r="AR6" s="21">
        <f t="shared" si="5"/>
        <v>120.64</v>
      </c>
      <c r="AS6" s="21">
        <f t="shared" si="5"/>
        <v>100.31</v>
      </c>
      <c r="AT6" s="20" t="str">
        <f>IF(AT7="","",IF(AT7="-","【-】","【"&amp;SUBSTITUTE(TEXT(AT7,"#,##0.00"),"-","△")&amp;"】"))</f>
        <v>【102.74】</v>
      </c>
      <c r="AU6" s="21">
        <f>IF(AU7="",NA(),AU7)</f>
        <v>41.88</v>
      </c>
      <c r="AV6" s="21">
        <f t="shared" ref="AV6:BD6" si="6">IF(AV7="",NA(),AV7)</f>
        <v>62.86</v>
      </c>
      <c r="AW6" s="21">
        <f t="shared" si="6"/>
        <v>57.94</v>
      </c>
      <c r="AX6" s="21">
        <f t="shared" si="6"/>
        <v>68.84</v>
      </c>
      <c r="AY6" s="21">
        <f t="shared" si="6"/>
        <v>80.13</v>
      </c>
      <c r="AZ6" s="21">
        <f t="shared" si="6"/>
        <v>29.13</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778.81</v>
      </c>
      <c r="BM6" s="21">
        <f t="shared" si="7"/>
        <v>718.49</v>
      </c>
      <c r="BN6" s="21">
        <f t="shared" si="7"/>
        <v>743.31</v>
      </c>
      <c r="BO6" s="21">
        <f t="shared" si="7"/>
        <v>796.8</v>
      </c>
      <c r="BP6" s="20" t="str">
        <f>IF(BP7="","",IF(BP7="-","【-】","【"&amp;SUBSTITUTE(TEXT(BP7,"#,##0.00"),"-","△")&amp;"】"))</f>
        <v>【798.10】</v>
      </c>
      <c r="BQ6" s="21">
        <f>IF(BQ7="",NA(),BQ7)</f>
        <v>52.4</v>
      </c>
      <c r="BR6" s="21">
        <f t="shared" ref="BR6:BZ6" si="8">IF(BR7="",NA(),BR7)</f>
        <v>56.82</v>
      </c>
      <c r="BS6" s="21">
        <f t="shared" si="8"/>
        <v>51.02</v>
      </c>
      <c r="BT6" s="21">
        <f t="shared" si="8"/>
        <v>62.57</v>
      </c>
      <c r="BU6" s="21">
        <f t="shared" si="8"/>
        <v>59.78</v>
      </c>
      <c r="BV6" s="21">
        <f t="shared" si="8"/>
        <v>57.08</v>
      </c>
      <c r="BW6" s="21">
        <f t="shared" si="8"/>
        <v>67.23</v>
      </c>
      <c r="BX6" s="21">
        <f t="shared" si="8"/>
        <v>61.82</v>
      </c>
      <c r="BY6" s="21">
        <f t="shared" si="8"/>
        <v>61.15</v>
      </c>
      <c r="BZ6" s="21">
        <f t="shared" si="8"/>
        <v>58.41</v>
      </c>
      <c r="CA6" s="20" t="str">
        <f>IF(CA7="","",IF(CA7="-","【-】","【"&amp;SUBSTITUTE(TEXT(CA7,"#,##0.00"),"-","△")&amp;"】"))</f>
        <v>【54.51】</v>
      </c>
      <c r="CB6" s="21">
        <f>IF(CB7="",NA(),CB7)</f>
        <v>244.96</v>
      </c>
      <c r="CC6" s="21">
        <f t="shared" ref="CC6:CK6" si="9">IF(CC7="",NA(),CC7)</f>
        <v>227.06</v>
      </c>
      <c r="CD6" s="21">
        <f t="shared" si="9"/>
        <v>232.13</v>
      </c>
      <c r="CE6" s="21">
        <f t="shared" si="9"/>
        <v>207.03</v>
      </c>
      <c r="CF6" s="21">
        <f t="shared" si="9"/>
        <v>215.37</v>
      </c>
      <c r="CG6" s="21">
        <f t="shared" si="9"/>
        <v>274.99</v>
      </c>
      <c r="CH6" s="21">
        <f t="shared" si="9"/>
        <v>228.21</v>
      </c>
      <c r="CI6" s="21">
        <f t="shared" si="9"/>
        <v>246.9</v>
      </c>
      <c r="CJ6" s="21">
        <f t="shared" si="9"/>
        <v>250.43</v>
      </c>
      <c r="CK6" s="21">
        <f t="shared" si="9"/>
        <v>267.33999999999997</v>
      </c>
      <c r="CL6" s="20" t="str">
        <f>IF(CL7="","",IF(CL7="-","【-】","【"&amp;SUBSTITUTE(TEXT(CL7,"#,##0.00"),"-","△")&amp;"】"))</f>
        <v>【286.33】</v>
      </c>
      <c r="CM6" s="21">
        <f>IF(CM7="",NA(),CM7)</f>
        <v>40.49</v>
      </c>
      <c r="CN6" s="21">
        <f t="shared" ref="CN6:CV6" si="10">IF(CN7="",NA(),CN7)</f>
        <v>40.49</v>
      </c>
      <c r="CO6" s="21">
        <f t="shared" si="10"/>
        <v>40.49</v>
      </c>
      <c r="CP6" s="21">
        <f t="shared" si="10"/>
        <v>40.49</v>
      </c>
      <c r="CQ6" s="21">
        <f t="shared" si="10"/>
        <v>40.5</v>
      </c>
      <c r="CR6" s="21">
        <f t="shared" si="10"/>
        <v>54.83</v>
      </c>
      <c r="CS6" s="21">
        <f t="shared" si="10"/>
        <v>54.54</v>
      </c>
      <c r="CT6" s="21">
        <f t="shared" si="10"/>
        <v>52.9</v>
      </c>
      <c r="CU6" s="21">
        <f t="shared" si="10"/>
        <v>52.63</v>
      </c>
      <c r="CV6" s="21">
        <f t="shared" si="10"/>
        <v>52.34</v>
      </c>
      <c r="CW6" s="20" t="str">
        <f>IF(CW7="","",IF(CW7="-","【-】","【"&amp;SUBSTITUTE(TEXT(CW7,"#,##0.00"),"-","△")&amp;"】"))</f>
        <v>【49.92】</v>
      </c>
      <c r="CX6" s="21">
        <f>IF(CX7="",NA(),CX7)</f>
        <v>86.18</v>
      </c>
      <c r="CY6" s="21">
        <f t="shared" ref="CY6:DG6" si="11">IF(CY7="",NA(),CY7)</f>
        <v>86.91</v>
      </c>
      <c r="CZ6" s="21">
        <f t="shared" si="11"/>
        <v>86.85</v>
      </c>
      <c r="DA6" s="21">
        <f t="shared" si="11"/>
        <v>87.25</v>
      </c>
      <c r="DB6" s="21">
        <f t="shared" si="11"/>
        <v>86.85</v>
      </c>
      <c r="DC6" s="21">
        <f t="shared" si="11"/>
        <v>84.7</v>
      </c>
      <c r="DD6" s="21">
        <f t="shared" si="11"/>
        <v>90.3</v>
      </c>
      <c r="DE6" s="21">
        <f t="shared" si="11"/>
        <v>90.3</v>
      </c>
      <c r="DF6" s="21">
        <f t="shared" si="11"/>
        <v>90.32</v>
      </c>
      <c r="DG6" s="21">
        <f t="shared" si="11"/>
        <v>90.05</v>
      </c>
      <c r="DH6" s="20" t="str">
        <f>IF(DH7="","",IF(DH7="-","【-】","【"&amp;SUBSTITUTE(TEXT(DH7,"#,##0.00"),"-","△")&amp;"】"))</f>
        <v>【87.80】</v>
      </c>
      <c r="DI6" s="21">
        <f>IF(DI7="",NA(),DI7)</f>
        <v>8.23</v>
      </c>
      <c r="DJ6" s="21">
        <f t="shared" ref="DJ6:DR6" si="12">IF(DJ7="",NA(),DJ7)</f>
        <v>12.3</v>
      </c>
      <c r="DK6" s="21">
        <f t="shared" si="12"/>
        <v>15.56</v>
      </c>
      <c r="DL6" s="21">
        <f t="shared" si="12"/>
        <v>18.46</v>
      </c>
      <c r="DM6" s="21">
        <f t="shared" si="12"/>
        <v>21.36</v>
      </c>
      <c r="DN6" s="21">
        <f t="shared" si="12"/>
        <v>20.34</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82309</v>
      </c>
      <c r="D7" s="23">
        <v>46</v>
      </c>
      <c r="E7" s="23">
        <v>17</v>
      </c>
      <c r="F7" s="23">
        <v>5</v>
      </c>
      <c r="G7" s="23">
        <v>0</v>
      </c>
      <c r="H7" s="23" t="s">
        <v>96</v>
      </c>
      <c r="I7" s="23" t="s">
        <v>97</v>
      </c>
      <c r="J7" s="23" t="s">
        <v>98</v>
      </c>
      <c r="K7" s="23" t="s">
        <v>99</v>
      </c>
      <c r="L7" s="23" t="s">
        <v>100</v>
      </c>
      <c r="M7" s="23" t="s">
        <v>101</v>
      </c>
      <c r="N7" s="24" t="s">
        <v>102</v>
      </c>
      <c r="O7" s="24">
        <v>79.2</v>
      </c>
      <c r="P7" s="24">
        <v>15.19</v>
      </c>
      <c r="Q7" s="24">
        <v>90.56</v>
      </c>
      <c r="R7" s="24">
        <v>2530</v>
      </c>
      <c r="S7" s="24">
        <v>39893</v>
      </c>
      <c r="T7" s="24">
        <v>156.6</v>
      </c>
      <c r="U7" s="24">
        <v>254.74</v>
      </c>
      <c r="V7" s="24">
        <v>6021</v>
      </c>
      <c r="W7" s="24">
        <v>5.66</v>
      </c>
      <c r="X7" s="24">
        <v>1063.78</v>
      </c>
      <c r="Y7" s="24">
        <v>107.03</v>
      </c>
      <c r="Z7" s="24">
        <v>103.76</v>
      </c>
      <c r="AA7" s="24">
        <v>100.23</v>
      </c>
      <c r="AB7" s="24">
        <v>108.35</v>
      </c>
      <c r="AC7" s="24">
        <v>113.14</v>
      </c>
      <c r="AD7" s="24">
        <v>106.37</v>
      </c>
      <c r="AE7" s="24">
        <v>102.11</v>
      </c>
      <c r="AF7" s="24">
        <v>101.91</v>
      </c>
      <c r="AG7" s="24">
        <v>103.07</v>
      </c>
      <c r="AH7" s="24">
        <v>103.04</v>
      </c>
      <c r="AI7" s="24">
        <v>104.3</v>
      </c>
      <c r="AJ7" s="24">
        <v>0</v>
      </c>
      <c r="AK7" s="24">
        <v>0</v>
      </c>
      <c r="AL7" s="24">
        <v>0</v>
      </c>
      <c r="AM7" s="24">
        <v>0</v>
      </c>
      <c r="AN7" s="24">
        <v>0</v>
      </c>
      <c r="AO7" s="24">
        <v>139.02000000000001</v>
      </c>
      <c r="AP7" s="24">
        <v>124.9</v>
      </c>
      <c r="AQ7" s="24">
        <v>124.8</v>
      </c>
      <c r="AR7" s="24">
        <v>120.64</v>
      </c>
      <c r="AS7" s="24">
        <v>100.31</v>
      </c>
      <c r="AT7" s="24">
        <v>102.74</v>
      </c>
      <c r="AU7" s="24">
        <v>41.88</v>
      </c>
      <c r="AV7" s="24">
        <v>62.86</v>
      </c>
      <c r="AW7" s="24">
        <v>57.94</v>
      </c>
      <c r="AX7" s="24">
        <v>68.84</v>
      </c>
      <c r="AY7" s="24">
        <v>80.13</v>
      </c>
      <c r="AZ7" s="24">
        <v>29.13</v>
      </c>
      <c r="BA7" s="24">
        <v>33.58</v>
      </c>
      <c r="BB7" s="24">
        <v>35.42</v>
      </c>
      <c r="BC7" s="24">
        <v>39.82</v>
      </c>
      <c r="BD7" s="24">
        <v>41.03</v>
      </c>
      <c r="BE7" s="24">
        <v>47.19</v>
      </c>
      <c r="BF7" s="24">
        <v>0</v>
      </c>
      <c r="BG7" s="24">
        <v>0</v>
      </c>
      <c r="BH7" s="24">
        <v>0</v>
      </c>
      <c r="BI7" s="24">
        <v>0</v>
      </c>
      <c r="BJ7" s="24">
        <v>0</v>
      </c>
      <c r="BK7" s="24">
        <v>867.83</v>
      </c>
      <c r="BL7" s="24">
        <v>778.81</v>
      </c>
      <c r="BM7" s="24">
        <v>718.49</v>
      </c>
      <c r="BN7" s="24">
        <v>743.31</v>
      </c>
      <c r="BO7" s="24">
        <v>796.8</v>
      </c>
      <c r="BP7" s="24">
        <v>798.1</v>
      </c>
      <c r="BQ7" s="24">
        <v>52.4</v>
      </c>
      <c r="BR7" s="24">
        <v>56.82</v>
      </c>
      <c r="BS7" s="24">
        <v>51.02</v>
      </c>
      <c r="BT7" s="24">
        <v>62.57</v>
      </c>
      <c r="BU7" s="24">
        <v>59.78</v>
      </c>
      <c r="BV7" s="24">
        <v>57.08</v>
      </c>
      <c r="BW7" s="24">
        <v>67.23</v>
      </c>
      <c r="BX7" s="24">
        <v>61.82</v>
      </c>
      <c r="BY7" s="24">
        <v>61.15</v>
      </c>
      <c r="BZ7" s="24">
        <v>58.41</v>
      </c>
      <c r="CA7" s="24">
        <v>54.51</v>
      </c>
      <c r="CB7" s="24">
        <v>244.96</v>
      </c>
      <c r="CC7" s="24">
        <v>227.06</v>
      </c>
      <c r="CD7" s="24">
        <v>232.13</v>
      </c>
      <c r="CE7" s="24">
        <v>207.03</v>
      </c>
      <c r="CF7" s="24">
        <v>215.37</v>
      </c>
      <c r="CG7" s="24">
        <v>274.99</v>
      </c>
      <c r="CH7" s="24">
        <v>228.21</v>
      </c>
      <c r="CI7" s="24">
        <v>246.9</v>
      </c>
      <c r="CJ7" s="24">
        <v>250.43</v>
      </c>
      <c r="CK7" s="24">
        <v>267.33999999999997</v>
      </c>
      <c r="CL7" s="24">
        <v>286.33</v>
      </c>
      <c r="CM7" s="24">
        <v>40.49</v>
      </c>
      <c r="CN7" s="24">
        <v>40.49</v>
      </c>
      <c r="CO7" s="24">
        <v>40.49</v>
      </c>
      <c r="CP7" s="24">
        <v>40.49</v>
      </c>
      <c r="CQ7" s="24">
        <v>40.5</v>
      </c>
      <c r="CR7" s="24">
        <v>54.83</v>
      </c>
      <c r="CS7" s="24">
        <v>54.54</v>
      </c>
      <c r="CT7" s="24">
        <v>52.9</v>
      </c>
      <c r="CU7" s="24">
        <v>52.63</v>
      </c>
      <c r="CV7" s="24">
        <v>52.34</v>
      </c>
      <c r="CW7" s="24">
        <v>49.92</v>
      </c>
      <c r="CX7" s="24">
        <v>86.18</v>
      </c>
      <c r="CY7" s="24">
        <v>86.91</v>
      </c>
      <c r="CZ7" s="24">
        <v>86.85</v>
      </c>
      <c r="DA7" s="24">
        <v>87.25</v>
      </c>
      <c r="DB7" s="24">
        <v>86.85</v>
      </c>
      <c r="DC7" s="24">
        <v>84.7</v>
      </c>
      <c r="DD7" s="24">
        <v>90.3</v>
      </c>
      <c r="DE7" s="24">
        <v>90.3</v>
      </c>
      <c r="DF7" s="24">
        <v>90.32</v>
      </c>
      <c r="DG7" s="24">
        <v>90.05</v>
      </c>
      <c r="DH7" s="24">
        <v>87.8</v>
      </c>
      <c r="DI7" s="24">
        <v>8.23</v>
      </c>
      <c r="DJ7" s="24">
        <v>12.3</v>
      </c>
      <c r="DK7" s="24">
        <v>15.56</v>
      </c>
      <c r="DL7" s="24">
        <v>18.46</v>
      </c>
      <c r="DM7" s="24">
        <v>21.36</v>
      </c>
      <c r="DN7" s="24">
        <v>20.34</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2026-01-26T08:38:15Z</cp:lastPrinted>
  <dcterms:created xsi:type="dcterms:W3CDTF">2025-12-23T06:17:48Z</dcterms:created>
  <dcterms:modified xsi:type="dcterms:W3CDTF">2026-02-26T07:08:02Z</dcterms:modified>
  <cp:category/>
</cp:coreProperties>
</file>