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C031D469-7CCF-496F-960C-2F648FCCFDDE}" xr6:coauthVersionLast="47" xr6:coauthVersionMax="47" xr10:uidLastSave="{00000000-0000-0000-0000-000000000000}"/>
  <workbookProtection workbookAlgorithmName="SHA-512" workbookHashValue="AN/RR6h+w98q643SKQ1RToGYEJ43wTs0Cjr7lD3Zsl5dKz5ABsCgUrgIrhdYD5SSdS4Ch6Mpf8t7PL4McP3UcA==" workbookSaltValue="ROqF0I48592BrhMbUbCTn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B10" i="4"/>
  <c r="AD8" i="4"/>
  <c r="I8" i="4"/>
  <c r="B8"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<sst xmlns="http://schemas.openxmlformats.org/spreadsheetml/2006/main" count="231" uniqueCount="114">
  <si>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</si>
  <si>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</si>
  <si>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</si>
  <si>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</si>
  <si>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</si>
  <si>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</si>
  <si>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</si>
  <si>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</si>
  <si>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</si>
  <si>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</si>
  <si>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</si>
  <si>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</si>
  <si>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</si>
  <si>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</si>
  <si>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</si>
  <si>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</si>
  <si>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</si>
  <si>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</si>
  <si>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</si>
  <si>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</si>
  <si>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</si>
  <si>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</si>
  <si>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</si>
  <si>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</si>
  <si>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</si>
  <si>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</si>
  <si>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</si>
  <si>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</si>
  <si>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</si>
  <si>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</si>
  <si>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</si>
  <si>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</si>
  <si>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</si>
  <si>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</si>
  <si>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</si>
  <si>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</si>
  <si>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</si>
  <si>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</si>
  <si>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</si>
  <si>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</si>
  <si>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</si>
  <si>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</si>
  <si>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</si>
  <si>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</si>
  <si>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</si>
  <si>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</si>
  <si>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</si>
  <si>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</si>
  <si>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</si>
  <si>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</si>
  <si>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</si>
  <si>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</si>
  <si>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</si>
  <si>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</si>
  <si>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</si>
  <si>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</si>
  <si>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</si>
  <si>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</si>
  <si>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</si>
  <si>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</si>
  <si>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</si>
  <si>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</si>
  <si>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</si>
  <si>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</si>
  <si>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</si>
  <si>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</si>
  <si>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</si>
  <si>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</si>
  <si>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</si>
  <si>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</si>
  <si>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</si>
  <si>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</si>
  <si>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</si>
  <si>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</si>
  <si>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</si>
  <si>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</si>
  <si>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</si>
  <si>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</si>
  <si>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</si>
  <si>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</si>
  <si>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</si>
  <si>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</si>
  <si>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</si>
  <si>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</si>
  <si>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</si>
  <si>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</si>
  <si>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</si>
  <si>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</si>
  <si>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</si>
  <si>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</si>
  <si>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</si>
  <si>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</si>
  <si>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</si>
  <si>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</si>
  <si>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</si>
  <si>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桜川市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</si>
  <si>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</si>
  <si>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</si>
  <si>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</si>
  <si>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</si>
  <si>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</si>
  <si>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</si>
  <si>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</si>
  <si>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</si>
  <si>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</si>
  <si>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</si>
  <si>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</si>
  <si>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</si>
  <si>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</si>
  <si>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</si>
  <si>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</si>
  <si>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➀経常収支比率は、前年度より減少しているが、類似団体と同程度の水準となっている。維持管理等の費用は増加したが支払利息が減少しており、使用料及び他会計補助金等の収益で費用を賄えている。
②累積欠損金比率は、前年度と同様に累積欠損金が発生していないため0％となっている。
③流動比率は、前年度より減少しており類似団体と同程度の水準となっている。令和５年度から令和６年度に繰越をした工事に充てる資金が流動資産に含まれていたため、令和５年度は一時的に当指標が増加したが、工事が完了したため例年並みの水準となった。
④企業債残高対事業規模比率は、類似団体と比較して低い水準となっている。整備が完了し企業債の償還が進んでいる。今後は老朽化に伴う施設の更新等を計画的に進めていく。
⑤経費回収率は、前年度より減少しているが、類似団体と比較して高い水準となっている。接続率向上と経費の削減に努める必要がある。
⑥汚水処理原価は、前年度より増加しているが、類似団体と比較して低い水準となっている。汚水処理費を下げるため、経費の削減に努める必要がある。
⑦施設利用率は、前年度と同様となっており、類似団体と同程度の水準となっている。施設の処理能力については前年度から変更はなく、適切な施設規模を維持している。
⑧水洗化率は、前年度よりも増加しており、類似団体と比較して高い水準となっている。水洗化率の低い処理区については、今後も引続き水洗化率の向上に努める必要がある。</t>
    <rPh sb="146" eb="148">
      <t>ゲン</t>
    </rPh>
    <rPh sb="152" eb="157">
      <t>ルイジダ</t>
    </rPh>
    <rPh sb="157" eb="160">
      <t>ドウテイド</t>
    </rPh>
    <rPh sb="161" eb="163">
      <t>スイジュン</t>
    </rPh>
    <rPh sb="170" eb="172">
      <t>レイワ</t>
    </rPh>
    <rPh sb="173" eb="175">
      <t>ネンド</t>
    </rPh>
    <rPh sb="177" eb="179">
      <t>レイワ</t>
    </rPh>
    <rPh sb="180" eb="182">
      <t>ネンド</t>
    </rPh>
    <rPh sb="183" eb="185">
      <t>クリコシ</t>
    </rPh>
    <rPh sb="188" eb="190">
      <t>コウジ</t>
    </rPh>
    <rPh sb="191" eb="192">
      <t>ア</t>
    </rPh>
    <rPh sb="194" eb="196">
      <t>シキン</t>
    </rPh>
    <rPh sb="197" eb="199">
      <t>リュウドウ</t>
    </rPh>
    <rPh sb="199" eb="201">
      <t>シサン</t>
    </rPh>
    <rPh sb="202" eb="203">
      <t>フク</t>
    </rPh>
    <rPh sb="211" eb="213">
      <t>レイワ</t>
    </rPh>
    <rPh sb="214" eb="216">
      <t>ネンド</t>
    </rPh>
    <rPh sb="217" eb="220">
      <t>イチジテキ</t>
    </rPh>
    <rPh sb="221" eb="222">
      <t>トウ</t>
    </rPh>
    <rPh sb="222" eb="224">
      <t>シヒョウ</t>
    </rPh>
    <rPh sb="225" eb="227">
      <t>ゾウカ</t>
    </rPh>
    <rPh sb="231" eb="233">
      <t>コウジ</t>
    </rPh>
    <rPh sb="234" eb="236">
      <t>カンリョウ</t>
    </rPh>
    <rPh sb="240" eb="245">
      <t>レイネンナ</t>
    </rPh>
    <rPh sb="245" eb="247">
      <t>スイジュン</t>
    </rPh>
    <rPh sb="254" eb="257">
      <t>キギ</t>
    </rPh>
    <rPh sb="257" eb="259">
      <t>ザンダカ</t>
    </rPh>
    <rPh sb="259" eb="260">
      <t>タイ</t>
    </rPh>
    <rPh sb="260" eb="262">
      <t>ジギョウ</t>
    </rPh>
    <rPh sb="262" eb="264">
      <t>キボ</t>
    </rPh>
    <rPh sb="264" eb="266">
      <t>ヒリツ</t>
    </rPh>
    <rPh sb="268" eb="272">
      <t>ルイジ</t>
    </rPh>
    <rPh sb="273" eb="275">
      <t>ヒカク</t>
    </rPh>
    <rPh sb="277" eb="278">
      <t>ヒク</t>
    </rPh>
    <rPh sb="279" eb="281">
      <t>ス</t>
    </rPh>
    <rPh sb="288" eb="290">
      <t>セイビ</t>
    </rPh>
    <rPh sb="291" eb="293">
      <t>カンリョウ</t>
    </rPh>
    <rPh sb="294" eb="298">
      <t>キギョ</t>
    </rPh>
    <rPh sb="298" eb="300">
      <t>ショウカン</t>
    </rPh>
    <rPh sb="301" eb="302">
      <t>スス</t>
    </rPh>
    <rPh sb="310" eb="313">
      <t>ロウキュウカ</t>
    </rPh>
    <rPh sb="314" eb="315">
      <t>トモナ</t>
    </rPh>
    <rPh sb="316" eb="318">
      <t>シセツ</t>
    </rPh>
    <rPh sb="319" eb="321">
      <t>コウシン</t>
    </rPh>
    <rPh sb="321" eb="322">
      <t>ナド</t>
    </rPh>
    <rPh sb="323" eb="326">
      <t>ケイカクテキ</t>
    </rPh>
    <rPh sb="327" eb="328">
      <t>スス</t>
    </rPh>
    <rPh sb="411" eb="413">
      <t>ゾウカ</t>
    </rPh>
    <rPh sb="570" eb="572">
      <t>ヒカク</t>
    </rPh>
    <rPh sb="574" eb="575">
      <t>タカ</t>
    </rPh>
    <phoneticPr fontId="1"/>
  </si>
  <si>
    <t>管渠老朽化率は、前年度と同じく0%である。当年度時点においては管渠等施設の更新・改良の時期に至っていない。将来的には更新・改良の時期を迎えることから、老朽化対策を計画的に進める必要がある。</t>
    <rPh sb="12" eb="13">
      <t>オナ</t>
    </rPh>
    <rPh sb="21" eb="24">
      <t>トウネンド</t>
    </rPh>
    <rPh sb="24" eb="26">
      <t>ジテン</t>
    </rPh>
    <rPh sb="33" eb="34">
      <t>ナド</t>
    </rPh>
    <rPh sb="34" eb="36">
      <t>シセツ</t>
    </rPh>
    <phoneticPr fontId="1"/>
  </si>
  <si>
    <t>農業集落排水事業は、使用者個人の同意を基に進めてきた事業である。安定した経営を維持するためには、使用料の収納率及び水洗化率の向上を図ることで、有収水量を確保し、使用料の増加に繋げる必要がある。
物価・人件費高騰により、維持管理費等が増加傾向にある。使用料については、収納率も高く、接続率向上により前年度よりも増加しているが、維持管理費等の方が上回っている。施設の老朽化に伴う更新費の増加も今後見込まれるため、計画的に老朽化対策や汚水処理の広域化等を進めていき、持続的で安定した事業運営を行う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</si>
</sst>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06-4C12-A011-755252C5FA5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7506-4C12-A011-755252C5FA5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47.45</c:v>
                </c:pt>
                <c:pt idx="1">
                  <c:v>47.45</c:v>
                </c:pt>
                <c:pt idx="2">
                  <c:v>47.45</c:v>
                </c:pt>
                <c:pt idx="3">
                  <c:v>47.45</c:v>
                </c:pt>
                <c:pt idx="4">
                  <c:v>47.45</c:v>
                </c:pt>
              </c:numCache>
            </c:numRef>
          </c:val>
          <c:extLst>
            <c:ext xmlns:c16="http://schemas.microsoft.com/office/drawing/2014/chart" uri="{C3380CC4-5D6E-409C-BE32-E72D297353CC}">
              <c16:uniqueId val="{00000000-F5CA-4272-9778-EAB59A80601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F5CA-4272-9778-EAB59A80601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84.08</c:v>
                </c:pt>
                <c:pt idx="1">
                  <c:v>85.25</c:v>
                </c:pt>
                <c:pt idx="2">
                  <c:v>79.61</c:v>
                </c:pt>
                <c:pt idx="3">
                  <c:v>82.68</c:v>
                </c:pt>
                <c:pt idx="4">
                  <c:v>85.29</c:v>
                </c:pt>
              </c:numCache>
            </c:numRef>
          </c:val>
          <c:extLst>
            <c:ext xmlns:c16="http://schemas.microsoft.com/office/drawing/2014/chart" uri="{C3380CC4-5D6E-409C-BE32-E72D297353CC}">
              <c16:uniqueId val="{00000000-99CF-4072-879E-438B1D2ADDA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99CF-4072-879E-438B1D2ADDA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135.05000000000001</c:v>
                </c:pt>
                <c:pt idx="1">
                  <c:v>129.46</c:v>
                </c:pt>
                <c:pt idx="2">
                  <c:v>108.52</c:v>
                </c:pt>
                <c:pt idx="3">
                  <c:v>103.56</c:v>
                </c:pt>
                <c:pt idx="4">
                  <c:v>103.27</c:v>
                </c:pt>
              </c:numCache>
            </c:numRef>
          </c:val>
          <c:extLst>
            <c:ext xmlns:c16="http://schemas.microsoft.com/office/drawing/2014/chart" uri="{C3380CC4-5D6E-409C-BE32-E72D297353CC}">
              <c16:uniqueId val="{00000000-A7BB-4270-A45F-8338890EBC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A7BB-4270-A45F-8338890EBCB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3.57</c:v>
                </c:pt>
                <c:pt idx="1">
                  <c:v>6.56</c:v>
                </c:pt>
                <c:pt idx="2">
                  <c:v>9.49</c:v>
                </c:pt>
                <c:pt idx="3">
                  <c:v>12.39</c:v>
                </c:pt>
                <c:pt idx="4">
                  <c:v>14.98</c:v>
                </c:pt>
              </c:numCache>
            </c:numRef>
          </c:val>
          <c:extLst>
            <c:ext xmlns:c16="http://schemas.microsoft.com/office/drawing/2014/chart" uri="{C3380CC4-5D6E-409C-BE32-E72D297353CC}">
              <c16:uniqueId val="{00000000-CC0B-48D9-8BCF-D74CFC34D88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CC0B-48D9-8BCF-D74CFC34D88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B5-4B71-BF0A-C0F71B9E702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13B5-4B71-BF0A-C0F71B9E702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31-4874-AF2E-45A464CC63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3831-4874-AF2E-45A464CC63C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56.67</c:v>
                </c:pt>
                <c:pt idx="1">
                  <c:v>55.43</c:v>
                </c:pt>
                <c:pt idx="2">
                  <c:v>48.56</c:v>
                </c:pt>
                <c:pt idx="3">
                  <c:v>137.94</c:v>
                </c:pt>
                <c:pt idx="4">
                  <c:v>72.02</c:v>
                </c:pt>
              </c:numCache>
            </c:numRef>
          </c:val>
          <c:extLst>
            <c:ext xmlns:c16="http://schemas.microsoft.com/office/drawing/2014/chart" uri="{C3380CC4-5D6E-409C-BE32-E72D297353CC}">
              <c16:uniqueId val="{00000000-CFE8-45C2-A6D4-B4B584F4F2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CFE8-45C2-A6D4-B4B584F4F2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quot;-&quot;">
                  <c:v>512.97</c:v>
                </c:pt>
              </c:numCache>
            </c:numRef>
          </c:val>
          <c:extLst>
            <c:ext xmlns:c16="http://schemas.microsoft.com/office/drawing/2014/chart" uri="{C3380CC4-5D6E-409C-BE32-E72D297353CC}">
              <c16:uniqueId val="{00000000-494F-41AE-B176-BFA2B755719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494F-41AE-B176-BFA2B755719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83.97</c:v>
                </c:pt>
                <c:pt idx="1">
                  <c:v>87.82</c:v>
                </c:pt>
                <c:pt idx="2">
                  <c:v>93.18</c:v>
                </c:pt>
                <c:pt idx="3">
                  <c:v>85.65</c:v>
                </c:pt>
                <c:pt idx="4">
                  <c:v>64.61</c:v>
                </c:pt>
              </c:numCache>
            </c:numRef>
          </c:val>
          <c:extLst>
            <c:ext xmlns:c16="http://schemas.microsoft.com/office/drawing/2014/chart" uri="{C3380CC4-5D6E-409C-BE32-E72D297353CC}">
              <c16:uniqueId val="{00000000-A27E-4A96-BC30-88F8FB6C76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A27E-4A96-BC30-88F8FB6C76C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186.49</c:v>
                </c:pt>
                <c:pt idx="1">
                  <c:v>208.82</c:v>
                </c:pt>
                <c:pt idx="2">
                  <c:v>209.52</c:v>
                </c:pt>
                <c:pt idx="3">
                  <c:v>188</c:v>
                </c:pt>
                <c:pt idx="4">
                  <c:v>271.27999999999997</c:v>
                </c:pt>
              </c:numCache>
            </c:numRef>
          </c:val>
          <c:extLst>
            <c:ext xmlns:c16="http://schemas.microsoft.com/office/drawing/2014/chart" uri="{C3380CC4-5D6E-409C-BE32-E72D297353CC}">
              <c16:uniqueId val="{00000000-F51D-4455-9B75-7623D9012C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F51D-4455-9B75-7623D9012C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45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688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931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2174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45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688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931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2174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45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769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9093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4175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418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2661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1904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1904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2661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3418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4175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6405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713595"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92885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66" sqref="BL66:BZ8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茨城県　桜川市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非設置</v>
      </c>
      <c r="AE8" s="34"/>
      <c r="AF8" s="34"/>
      <c r="AG8" s="34"/>
      <c r="AH8" s="34"/>
      <c r="AI8" s="34"/>
      <c r="AJ8" s="34"/>
      <c r="AK8" s="3"/>
      <c r="AL8" s="35">
        <f>データ!S6</f>
        <v>37635</v>
      </c>
      <c r="AM8" s="35"/>
      <c r="AN8" s="35"/>
      <c r="AO8" s="35"/>
      <c r="AP8" s="35"/>
      <c r="AQ8" s="35"/>
      <c r="AR8" s="35"/>
      <c r="AS8" s="35"/>
      <c r="AT8" s="36">
        <f>データ!T6</f>
        <v>180.06</v>
      </c>
      <c r="AU8" s="36"/>
      <c r="AV8" s="36"/>
      <c r="AW8" s="36"/>
      <c r="AX8" s="36"/>
      <c r="AY8" s="36"/>
      <c r="AZ8" s="36"/>
      <c r="BA8" s="36"/>
      <c r="BB8" s="36">
        <f>データ!U6</f>
        <v>209.01</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15">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31</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87.47</v>
      </c>
      <c r="J10" s="36"/>
      <c r="K10" s="36"/>
      <c r="L10" s="36"/>
      <c r="M10" s="36"/>
      <c r="N10" s="36"/>
      <c r="O10" s="36"/>
      <c r="P10" s="36">
        <f>データ!P6</f>
        <v>17.63</v>
      </c>
      <c r="Q10" s="36"/>
      <c r="R10" s="36"/>
      <c r="S10" s="36"/>
      <c r="T10" s="36"/>
      <c r="U10" s="36"/>
      <c r="V10" s="36"/>
      <c r="W10" s="36">
        <f>データ!Q6</f>
        <v>100</v>
      </c>
      <c r="X10" s="36"/>
      <c r="Y10" s="36"/>
      <c r="Z10" s="36"/>
      <c r="AA10" s="36"/>
      <c r="AB10" s="36"/>
      <c r="AC10" s="36"/>
      <c r="AD10" s="35">
        <f>データ!R6</f>
        <v>4724</v>
      </c>
      <c r="AE10" s="35"/>
      <c r="AF10" s="35"/>
      <c r="AG10" s="35"/>
      <c r="AH10" s="35"/>
      <c r="AI10" s="35"/>
      <c r="AJ10" s="35"/>
      <c r="AK10" s="2"/>
      <c r="AL10" s="35">
        <f>データ!V6</f>
        <v>6593</v>
      </c>
      <c r="AM10" s="35"/>
      <c r="AN10" s="35"/>
      <c r="AO10" s="35"/>
      <c r="AP10" s="35"/>
      <c r="AQ10" s="35"/>
      <c r="AR10" s="35"/>
      <c r="AS10" s="35"/>
      <c r="AT10" s="36">
        <f>データ!W6</f>
        <v>5.64</v>
      </c>
      <c r="AU10" s="36"/>
      <c r="AV10" s="36"/>
      <c r="AW10" s="36"/>
      <c r="AX10" s="36"/>
      <c r="AY10" s="36"/>
      <c r="AZ10" s="36"/>
      <c r="BA10" s="36"/>
      <c r="BB10" s="36">
        <f>データ!X6</f>
        <v>1168.97</v>
      </c>
      <c r="BC10" s="36"/>
      <c r="BD10" s="36"/>
      <c r="BE10" s="36"/>
      <c r="BF10" s="36"/>
      <c r="BG10" s="36"/>
      <c r="BH10" s="36"/>
      <c r="BI10" s="36"/>
      <c r="BJ10" s="2"/>
      <c r="BK10" s="2"/>
      <c r="BL10" s="45" t="s">
        <v>37</v>
      </c>
      <c r="BM10" s="46"/>
      <c r="BN10" s="47" t="s">
        <v>38</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26</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111</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42</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1" t="s">
        <v>112</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1"/>
      <c r="BM58" s="72"/>
      <c r="BN58" s="72"/>
      <c r="BO58" s="72"/>
      <c r="BP58" s="72"/>
      <c r="BQ58" s="72"/>
      <c r="BR58" s="72"/>
      <c r="BS58" s="72"/>
      <c r="BT58" s="72"/>
      <c r="BU58" s="72"/>
      <c r="BV58" s="72"/>
      <c r="BW58" s="72"/>
      <c r="BX58" s="72"/>
      <c r="BY58" s="72"/>
      <c r="BZ58" s="73"/>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1"/>
      <c r="BM59" s="72"/>
      <c r="BN59" s="72"/>
      <c r="BO59" s="72"/>
      <c r="BP59" s="72"/>
      <c r="BQ59" s="72"/>
      <c r="BR59" s="72"/>
      <c r="BS59" s="72"/>
      <c r="BT59" s="72"/>
      <c r="BU59" s="72"/>
      <c r="BV59" s="72"/>
      <c r="BW59" s="72"/>
      <c r="BX59" s="72"/>
      <c r="BY59" s="72"/>
      <c r="BZ59" s="73"/>
    </row>
    <row r="60" spans="1:78" ht="13.5" customHeight="1" x14ac:dyDescent="0.15">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1"/>
      <c r="BM60" s="72"/>
      <c r="BN60" s="72"/>
      <c r="BO60" s="72"/>
      <c r="BP60" s="72"/>
      <c r="BQ60" s="72"/>
      <c r="BR60" s="72"/>
      <c r="BS60" s="72"/>
      <c r="BT60" s="72"/>
      <c r="BU60" s="72"/>
      <c r="BV60" s="72"/>
      <c r="BW60" s="72"/>
      <c r="BX60" s="72"/>
      <c r="BY60" s="72"/>
      <c r="BZ60" s="73"/>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7" t="s">
        <v>113</v>
      </c>
      <c r="BM66" s="78"/>
      <c r="BN66" s="78"/>
      <c r="BO66" s="78"/>
      <c r="BP66" s="78"/>
      <c r="BQ66" s="78"/>
      <c r="BR66" s="78"/>
      <c r="BS66" s="78"/>
      <c r="BT66" s="78"/>
      <c r="BU66" s="78"/>
      <c r="BV66" s="78"/>
      <c r="BW66" s="78"/>
      <c r="BX66" s="78"/>
      <c r="BY66" s="78"/>
      <c r="BZ66" s="7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7"/>
      <c r="BM67" s="78"/>
      <c r="BN67" s="78"/>
      <c r="BO67" s="78"/>
      <c r="BP67" s="78"/>
      <c r="BQ67" s="78"/>
      <c r="BR67" s="78"/>
      <c r="BS67" s="78"/>
      <c r="BT67" s="78"/>
      <c r="BU67" s="78"/>
      <c r="BV67" s="78"/>
      <c r="BW67" s="78"/>
      <c r="BX67" s="78"/>
      <c r="BY67" s="78"/>
      <c r="BZ67" s="7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7"/>
      <c r="BM68" s="78"/>
      <c r="BN68" s="78"/>
      <c r="BO68" s="78"/>
      <c r="BP68" s="78"/>
      <c r="BQ68" s="78"/>
      <c r="BR68" s="78"/>
      <c r="BS68" s="78"/>
      <c r="BT68" s="78"/>
      <c r="BU68" s="78"/>
      <c r="BV68" s="78"/>
      <c r="BW68" s="78"/>
      <c r="BX68" s="78"/>
      <c r="BY68" s="78"/>
      <c r="BZ68" s="7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7"/>
      <c r="BM69" s="78"/>
      <c r="BN69" s="78"/>
      <c r="BO69" s="78"/>
      <c r="BP69" s="78"/>
      <c r="BQ69" s="78"/>
      <c r="BR69" s="78"/>
      <c r="BS69" s="78"/>
      <c r="BT69" s="78"/>
      <c r="BU69" s="78"/>
      <c r="BV69" s="78"/>
      <c r="BW69" s="78"/>
      <c r="BX69" s="78"/>
      <c r="BY69" s="78"/>
      <c r="BZ69" s="7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7"/>
      <c r="BM70" s="78"/>
      <c r="BN70" s="78"/>
      <c r="BO70" s="78"/>
      <c r="BP70" s="78"/>
      <c r="BQ70" s="78"/>
      <c r="BR70" s="78"/>
      <c r="BS70" s="78"/>
      <c r="BT70" s="78"/>
      <c r="BU70" s="78"/>
      <c r="BV70" s="78"/>
      <c r="BW70" s="78"/>
      <c r="BX70" s="78"/>
      <c r="BY70" s="78"/>
      <c r="BZ70" s="7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7"/>
      <c r="BM71" s="78"/>
      <c r="BN71" s="78"/>
      <c r="BO71" s="78"/>
      <c r="BP71" s="78"/>
      <c r="BQ71" s="78"/>
      <c r="BR71" s="78"/>
      <c r="BS71" s="78"/>
      <c r="BT71" s="78"/>
      <c r="BU71" s="78"/>
      <c r="BV71" s="78"/>
      <c r="BW71" s="78"/>
      <c r="BX71" s="78"/>
      <c r="BY71" s="78"/>
      <c r="BZ71" s="7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7"/>
      <c r="BM72" s="78"/>
      <c r="BN72" s="78"/>
      <c r="BO72" s="78"/>
      <c r="BP72" s="78"/>
      <c r="BQ72" s="78"/>
      <c r="BR72" s="78"/>
      <c r="BS72" s="78"/>
      <c r="BT72" s="78"/>
      <c r="BU72" s="78"/>
      <c r="BV72" s="78"/>
      <c r="BW72" s="78"/>
      <c r="BX72" s="78"/>
      <c r="BY72" s="78"/>
      <c r="BZ72" s="7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7"/>
      <c r="BM73" s="78"/>
      <c r="BN73" s="78"/>
      <c r="BO73" s="78"/>
      <c r="BP73" s="78"/>
      <c r="BQ73" s="78"/>
      <c r="BR73" s="78"/>
      <c r="BS73" s="78"/>
      <c r="BT73" s="78"/>
      <c r="BU73" s="78"/>
      <c r="BV73" s="78"/>
      <c r="BW73" s="78"/>
      <c r="BX73" s="78"/>
      <c r="BY73" s="78"/>
      <c r="BZ73" s="7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7"/>
      <c r="BM74" s="78"/>
      <c r="BN74" s="78"/>
      <c r="BO74" s="78"/>
      <c r="BP74" s="78"/>
      <c r="BQ74" s="78"/>
      <c r="BR74" s="78"/>
      <c r="BS74" s="78"/>
      <c r="BT74" s="78"/>
      <c r="BU74" s="78"/>
      <c r="BV74" s="78"/>
      <c r="BW74" s="78"/>
      <c r="BX74" s="78"/>
      <c r="BY74" s="78"/>
      <c r="BZ74" s="7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7"/>
      <c r="BM75" s="78"/>
      <c r="BN75" s="78"/>
      <c r="BO75" s="78"/>
      <c r="BP75" s="78"/>
      <c r="BQ75" s="78"/>
      <c r="BR75" s="78"/>
      <c r="BS75" s="78"/>
      <c r="BT75" s="78"/>
      <c r="BU75" s="78"/>
      <c r="BV75" s="78"/>
      <c r="BW75" s="78"/>
      <c r="BX75" s="78"/>
      <c r="BY75" s="78"/>
      <c r="BZ75" s="7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7"/>
      <c r="BM76" s="78"/>
      <c r="BN76" s="78"/>
      <c r="BO76" s="78"/>
      <c r="BP76" s="78"/>
      <c r="BQ76" s="78"/>
      <c r="BR76" s="78"/>
      <c r="BS76" s="78"/>
      <c r="BT76" s="78"/>
      <c r="BU76" s="78"/>
      <c r="BV76" s="78"/>
      <c r="BW76" s="78"/>
      <c r="BX76" s="78"/>
      <c r="BY76" s="78"/>
      <c r="BZ76" s="7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7"/>
      <c r="BM77" s="78"/>
      <c r="BN77" s="78"/>
      <c r="BO77" s="78"/>
      <c r="BP77" s="78"/>
      <c r="BQ77" s="78"/>
      <c r="BR77" s="78"/>
      <c r="BS77" s="78"/>
      <c r="BT77" s="78"/>
      <c r="BU77" s="78"/>
      <c r="BV77" s="78"/>
      <c r="BW77" s="78"/>
      <c r="BX77" s="78"/>
      <c r="BY77" s="78"/>
      <c r="BZ77" s="7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7"/>
      <c r="BM78" s="78"/>
      <c r="BN78" s="78"/>
      <c r="BO78" s="78"/>
      <c r="BP78" s="78"/>
      <c r="BQ78" s="78"/>
      <c r="BR78" s="78"/>
      <c r="BS78" s="78"/>
      <c r="BT78" s="78"/>
      <c r="BU78" s="78"/>
      <c r="BV78" s="78"/>
      <c r="BW78" s="78"/>
      <c r="BX78" s="78"/>
      <c r="BY78" s="78"/>
      <c r="BZ78" s="79"/>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7"/>
      <c r="BM79" s="78"/>
      <c r="BN79" s="78"/>
      <c r="BO79" s="78"/>
      <c r="BP79" s="78"/>
      <c r="BQ79" s="78"/>
      <c r="BR79" s="78"/>
      <c r="BS79" s="78"/>
      <c r="BT79" s="78"/>
      <c r="BU79" s="78"/>
      <c r="BV79" s="78"/>
      <c r="BW79" s="78"/>
      <c r="BX79" s="78"/>
      <c r="BY79" s="78"/>
      <c r="BZ79" s="79"/>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7"/>
      <c r="BM80" s="78"/>
      <c r="BN80" s="78"/>
      <c r="BO80" s="78"/>
      <c r="BP80" s="78"/>
      <c r="BQ80" s="78"/>
      <c r="BR80" s="78"/>
      <c r="BS80" s="78"/>
      <c r="BT80" s="78"/>
      <c r="BU80" s="78"/>
      <c r="BV80" s="78"/>
      <c r="BW80" s="78"/>
      <c r="BX80" s="78"/>
      <c r="BY80" s="78"/>
      <c r="BZ80" s="79"/>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7"/>
      <c r="BM81" s="78"/>
      <c r="BN81" s="78"/>
      <c r="BO81" s="78"/>
      <c r="BP81" s="78"/>
      <c r="BQ81" s="78"/>
      <c r="BR81" s="78"/>
      <c r="BS81" s="78"/>
      <c r="BT81" s="78"/>
      <c r="BU81" s="78"/>
      <c r="BV81" s="78"/>
      <c r="BW81" s="78"/>
      <c r="BX81" s="78"/>
      <c r="BY81" s="78"/>
      <c r="BZ81" s="79"/>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80"/>
      <c r="BM82" s="81"/>
      <c r="BN82" s="81"/>
      <c r="BO82" s="81"/>
      <c r="BP82" s="81"/>
      <c r="BQ82" s="81"/>
      <c r="BR82" s="81"/>
      <c r="BS82" s="81"/>
      <c r="BT82" s="81"/>
      <c r="BU82" s="81"/>
      <c r="BV82" s="81"/>
      <c r="BW82" s="81"/>
      <c r="BX82" s="81"/>
      <c r="BY82" s="81"/>
      <c r="BZ82" s="82"/>
    </row>
    <row r="83" spans="1:78" x14ac:dyDescent="0.15">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bZ1C+Ljsmw4K8q0W+yisEDlQYeUxqkYeVQqPIfNVn3ymqFLp49qbt9nu2/XnjEz13zZcCOsuiXGfy6zIhILngQ==" saltValue="9ezfZDQ22ImS54ahVL4Kf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59</v>
      </c>
      <c r="D3" s="16" t="s">
        <v>39</v>
      </c>
      <c r="E3" s="16" t="s">
        <v>6</v>
      </c>
      <c r="F3" s="16" t="s">
        <v>5</v>
      </c>
      <c r="G3" s="16" t="s">
        <v>25</v>
      </c>
      <c r="H3" s="85" t="s">
        <v>60</v>
      </c>
      <c r="I3" s="86"/>
      <c r="J3" s="86"/>
      <c r="K3" s="86"/>
      <c r="L3" s="86"/>
      <c r="M3" s="86"/>
      <c r="N3" s="86"/>
      <c r="O3" s="86"/>
      <c r="P3" s="86"/>
      <c r="Q3" s="86"/>
      <c r="R3" s="86"/>
      <c r="S3" s="86"/>
      <c r="T3" s="86"/>
      <c r="U3" s="86"/>
      <c r="V3" s="86"/>
      <c r="W3" s="86"/>
      <c r="X3" s="87"/>
      <c r="Y3" s="83" t="s">
        <v>55</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9</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61</v>
      </c>
      <c r="B4" s="17"/>
      <c r="C4" s="17"/>
      <c r="D4" s="17"/>
      <c r="E4" s="17"/>
      <c r="F4" s="17"/>
      <c r="G4" s="17"/>
      <c r="H4" s="88"/>
      <c r="I4" s="89"/>
      <c r="J4" s="89"/>
      <c r="K4" s="89"/>
      <c r="L4" s="89"/>
      <c r="M4" s="89"/>
      <c r="N4" s="89"/>
      <c r="O4" s="89"/>
      <c r="P4" s="89"/>
      <c r="Q4" s="89"/>
      <c r="R4" s="89"/>
      <c r="S4" s="89"/>
      <c r="T4" s="89"/>
      <c r="U4" s="89"/>
      <c r="V4" s="89"/>
      <c r="W4" s="89"/>
      <c r="X4" s="90"/>
      <c r="Y4" s="84" t="s">
        <v>53</v>
      </c>
      <c r="Z4" s="84"/>
      <c r="AA4" s="84"/>
      <c r="AB4" s="84"/>
      <c r="AC4" s="84"/>
      <c r="AD4" s="84"/>
      <c r="AE4" s="84"/>
      <c r="AF4" s="84"/>
      <c r="AG4" s="84"/>
      <c r="AH4" s="84"/>
      <c r="AI4" s="84"/>
      <c r="AJ4" s="84" t="s">
        <v>47</v>
      </c>
      <c r="AK4" s="84"/>
      <c r="AL4" s="84"/>
      <c r="AM4" s="84"/>
      <c r="AN4" s="84"/>
      <c r="AO4" s="84"/>
      <c r="AP4" s="84"/>
      <c r="AQ4" s="84"/>
      <c r="AR4" s="84"/>
      <c r="AS4" s="84"/>
      <c r="AT4" s="84"/>
      <c r="AU4" s="84" t="s">
        <v>28</v>
      </c>
      <c r="AV4" s="84"/>
      <c r="AW4" s="84"/>
      <c r="AX4" s="84"/>
      <c r="AY4" s="84"/>
      <c r="AZ4" s="84"/>
      <c r="BA4" s="84"/>
      <c r="BB4" s="84"/>
      <c r="BC4" s="84"/>
      <c r="BD4" s="84"/>
      <c r="BE4" s="84"/>
      <c r="BF4" s="84" t="s">
        <v>63</v>
      </c>
      <c r="BG4" s="84"/>
      <c r="BH4" s="84"/>
      <c r="BI4" s="84"/>
      <c r="BJ4" s="84"/>
      <c r="BK4" s="84"/>
      <c r="BL4" s="84"/>
      <c r="BM4" s="84"/>
      <c r="BN4" s="84"/>
      <c r="BO4" s="84"/>
      <c r="BP4" s="84"/>
      <c r="BQ4" s="84" t="s">
        <v>15</v>
      </c>
      <c r="BR4" s="84"/>
      <c r="BS4" s="84"/>
      <c r="BT4" s="84"/>
      <c r="BU4" s="84"/>
      <c r="BV4" s="84"/>
      <c r="BW4" s="84"/>
      <c r="BX4" s="84"/>
      <c r="BY4" s="84"/>
      <c r="BZ4" s="84"/>
      <c r="CA4" s="84"/>
      <c r="CB4" s="84" t="s">
        <v>62</v>
      </c>
      <c r="CC4" s="84"/>
      <c r="CD4" s="84"/>
      <c r="CE4" s="84"/>
      <c r="CF4" s="84"/>
      <c r="CG4" s="84"/>
      <c r="CH4" s="84"/>
      <c r="CI4" s="84"/>
      <c r="CJ4" s="84"/>
      <c r="CK4" s="84"/>
      <c r="CL4" s="84"/>
      <c r="CM4" s="84" t="s">
        <v>0</v>
      </c>
      <c r="CN4" s="84"/>
      <c r="CO4" s="84"/>
      <c r="CP4" s="84"/>
      <c r="CQ4" s="84"/>
      <c r="CR4" s="84"/>
      <c r="CS4" s="84"/>
      <c r="CT4" s="84"/>
      <c r="CU4" s="84"/>
      <c r="CV4" s="84"/>
      <c r="CW4" s="84"/>
      <c r="CX4" s="84" t="s">
        <v>64</v>
      </c>
      <c r="CY4" s="84"/>
      <c r="CZ4" s="84"/>
      <c r="DA4" s="84"/>
      <c r="DB4" s="84"/>
      <c r="DC4" s="84"/>
      <c r="DD4" s="84"/>
      <c r="DE4" s="84"/>
      <c r="DF4" s="84"/>
      <c r="DG4" s="84"/>
      <c r="DH4" s="84"/>
      <c r="DI4" s="84" t="s">
        <v>65</v>
      </c>
      <c r="DJ4" s="84"/>
      <c r="DK4" s="84"/>
      <c r="DL4" s="84"/>
      <c r="DM4" s="84"/>
      <c r="DN4" s="84"/>
      <c r="DO4" s="84"/>
      <c r="DP4" s="84"/>
      <c r="DQ4" s="84"/>
      <c r="DR4" s="84"/>
      <c r="DS4" s="84"/>
      <c r="DT4" s="84" t="s">
        <v>66</v>
      </c>
      <c r="DU4" s="84"/>
      <c r="DV4" s="84"/>
      <c r="DW4" s="84"/>
      <c r="DX4" s="84"/>
      <c r="DY4" s="84"/>
      <c r="DZ4" s="84"/>
      <c r="EA4" s="84"/>
      <c r="EB4" s="84"/>
      <c r="EC4" s="84"/>
      <c r="ED4" s="84"/>
      <c r="EE4" s="84" t="s">
        <v>67</v>
      </c>
      <c r="EF4" s="84"/>
      <c r="EG4" s="84"/>
      <c r="EH4" s="84"/>
      <c r="EI4" s="84"/>
      <c r="EJ4" s="84"/>
      <c r="EK4" s="84"/>
      <c r="EL4" s="84"/>
      <c r="EM4" s="84"/>
      <c r="EN4" s="84"/>
      <c r="EO4" s="84"/>
    </row>
    <row r="5" spans="1:148" x14ac:dyDescent="0.15">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15">
      <c r="A6" s="14" t="s">
        <v>94</v>
      </c>
      <c r="B6" s="19">
        <f t="shared" ref="B6:X6" si="1">B7</f>
        <v>2024</v>
      </c>
      <c r="C6" s="19">
        <f t="shared" si="1"/>
        <v>82317</v>
      </c>
      <c r="D6" s="19">
        <f t="shared" si="1"/>
        <v>46</v>
      </c>
      <c r="E6" s="19">
        <f t="shared" si="1"/>
        <v>17</v>
      </c>
      <c r="F6" s="19">
        <f t="shared" si="1"/>
        <v>5</v>
      </c>
      <c r="G6" s="19">
        <f t="shared" si="1"/>
        <v>0</v>
      </c>
      <c r="H6" s="19" t="str">
        <f t="shared" si="1"/>
        <v>茨城県　桜川市</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87.47</v>
      </c>
      <c r="P6" s="23">
        <f t="shared" si="1"/>
        <v>17.63</v>
      </c>
      <c r="Q6" s="23">
        <f t="shared" si="1"/>
        <v>100</v>
      </c>
      <c r="R6" s="23">
        <f t="shared" si="1"/>
        <v>4724</v>
      </c>
      <c r="S6" s="23">
        <f t="shared" si="1"/>
        <v>37635</v>
      </c>
      <c r="T6" s="23">
        <f t="shared" si="1"/>
        <v>180.06</v>
      </c>
      <c r="U6" s="23">
        <f t="shared" si="1"/>
        <v>209.01</v>
      </c>
      <c r="V6" s="23">
        <f t="shared" si="1"/>
        <v>6593</v>
      </c>
      <c r="W6" s="23">
        <f t="shared" si="1"/>
        <v>5.64</v>
      </c>
      <c r="X6" s="23">
        <f t="shared" si="1"/>
        <v>1168.97</v>
      </c>
      <c r="Y6" s="27">
        <f t="shared" ref="Y6:AH6" si="2">IF(Y7="",NA(),Y7)</f>
        <v>135.05000000000001</v>
      </c>
      <c r="Z6" s="27">
        <f t="shared" si="2"/>
        <v>129.46</v>
      </c>
      <c r="AA6" s="27">
        <f t="shared" si="2"/>
        <v>108.52</v>
      </c>
      <c r="AB6" s="27">
        <f t="shared" si="2"/>
        <v>103.56</v>
      </c>
      <c r="AC6" s="27">
        <f t="shared" si="2"/>
        <v>103.27</v>
      </c>
      <c r="AD6" s="27">
        <f t="shared" si="2"/>
        <v>106.37</v>
      </c>
      <c r="AE6" s="27">
        <f t="shared" si="2"/>
        <v>106.07</v>
      </c>
      <c r="AF6" s="27">
        <f t="shared" si="2"/>
        <v>105.5</v>
      </c>
      <c r="AG6" s="27">
        <f t="shared" si="2"/>
        <v>106.35</v>
      </c>
      <c r="AH6" s="27">
        <f t="shared" si="2"/>
        <v>106.62</v>
      </c>
      <c r="AI6" s="23" t="str">
        <f>IF(AI7="","",IF(AI7="-","【-】","【"&amp;SUBSTITUTE(TEXT(AI7,"#,##0.00"),"-","△")&amp;"】"))</f>
        <v>【104.30】</v>
      </c>
      <c r="AJ6" s="23">
        <f t="shared" ref="AJ6:AS6" si="3">IF(AJ7="",NA(),AJ7)</f>
        <v>0</v>
      </c>
      <c r="AK6" s="23">
        <f t="shared" si="3"/>
        <v>0</v>
      </c>
      <c r="AL6" s="23">
        <f t="shared" si="3"/>
        <v>0</v>
      </c>
      <c r="AM6" s="23">
        <f t="shared" si="3"/>
        <v>0</v>
      </c>
      <c r="AN6" s="23">
        <f t="shared" si="3"/>
        <v>0</v>
      </c>
      <c r="AO6" s="27">
        <f t="shared" si="3"/>
        <v>139.02000000000001</v>
      </c>
      <c r="AP6" s="27">
        <f t="shared" si="3"/>
        <v>132.04</v>
      </c>
      <c r="AQ6" s="27">
        <f t="shared" si="3"/>
        <v>145.43</v>
      </c>
      <c r="AR6" s="27">
        <f t="shared" si="3"/>
        <v>129.88999999999999</v>
      </c>
      <c r="AS6" s="27">
        <f t="shared" si="3"/>
        <v>107.99</v>
      </c>
      <c r="AT6" s="23" t="str">
        <f>IF(AT7="","",IF(AT7="-","【-】","【"&amp;SUBSTITUTE(TEXT(AT7,"#,##0.00"),"-","△")&amp;"】"))</f>
        <v>【102.74】</v>
      </c>
      <c r="AU6" s="27">
        <f t="shared" ref="AU6:BD6" si="4">IF(AU7="",NA(),AU7)</f>
        <v>56.67</v>
      </c>
      <c r="AV6" s="27">
        <f t="shared" si="4"/>
        <v>55.43</v>
      </c>
      <c r="AW6" s="27">
        <f t="shared" si="4"/>
        <v>48.56</v>
      </c>
      <c r="AX6" s="27">
        <f t="shared" si="4"/>
        <v>137.94</v>
      </c>
      <c r="AY6" s="27">
        <f t="shared" si="4"/>
        <v>72.02</v>
      </c>
      <c r="AZ6" s="27">
        <f t="shared" si="4"/>
        <v>29.13</v>
      </c>
      <c r="BA6" s="27">
        <f t="shared" si="4"/>
        <v>35.69</v>
      </c>
      <c r="BB6" s="27">
        <f t="shared" si="4"/>
        <v>38.4</v>
      </c>
      <c r="BC6" s="27">
        <f t="shared" si="4"/>
        <v>44.04</v>
      </c>
      <c r="BD6" s="27">
        <f t="shared" si="4"/>
        <v>58.25</v>
      </c>
      <c r="BE6" s="23" t="str">
        <f>IF(BE7="","",IF(BE7="-","【-】","【"&amp;SUBSTITUTE(TEXT(BE7,"#,##0.00"),"-","△")&amp;"】"))</f>
        <v>【47.19】</v>
      </c>
      <c r="BF6" s="23">
        <f t="shared" ref="BF6:BO6" si="5">IF(BF7="",NA(),BF7)</f>
        <v>0</v>
      </c>
      <c r="BG6" s="23">
        <f t="shared" si="5"/>
        <v>0</v>
      </c>
      <c r="BH6" s="23">
        <f t="shared" si="5"/>
        <v>0</v>
      </c>
      <c r="BI6" s="23">
        <f t="shared" si="5"/>
        <v>0</v>
      </c>
      <c r="BJ6" s="27">
        <f t="shared" si="5"/>
        <v>512.97</v>
      </c>
      <c r="BK6" s="27">
        <f t="shared" si="5"/>
        <v>867.83</v>
      </c>
      <c r="BL6" s="27">
        <f t="shared" si="5"/>
        <v>791.76</v>
      </c>
      <c r="BM6" s="27">
        <f t="shared" si="5"/>
        <v>900.82</v>
      </c>
      <c r="BN6" s="27">
        <f t="shared" si="5"/>
        <v>839.21</v>
      </c>
      <c r="BO6" s="27">
        <f t="shared" si="5"/>
        <v>791.46</v>
      </c>
      <c r="BP6" s="23" t="str">
        <f>IF(BP7="","",IF(BP7="-","【-】","【"&amp;SUBSTITUTE(TEXT(BP7,"#,##0.00"),"-","△")&amp;"】"))</f>
        <v>【798.10】</v>
      </c>
      <c r="BQ6" s="27">
        <f t="shared" ref="BQ6:BZ6" si="6">IF(BQ7="",NA(),BQ7)</f>
        <v>83.97</v>
      </c>
      <c r="BR6" s="27">
        <f t="shared" si="6"/>
        <v>87.82</v>
      </c>
      <c r="BS6" s="27">
        <f t="shared" si="6"/>
        <v>93.18</v>
      </c>
      <c r="BT6" s="27">
        <f t="shared" si="6"/>
        <v>85.65</v>
      </c>
      <c r="BU6" s="27">
        <f t="shared" si="6"/>
        <v>64.61</v>
      </c>
      <c r="BV6" s="27">
        <f t="shared" si="6"/>
        <v>57.08</v>
      </c>
      <c r="BW6" s="27">
        <f t="shared" si="6"/>
        <v>56.26</v>
      </c>
      <c r="BX6" s="27">
        <f t="shared" si="6"/>
        <v>52.94</v>
      </c>
      <c r="BY6" s="27">
        <f t="shared" si="6"/>
        <v>52.05</v>
      </c>
      <c r="BZ6" s="27">
        <f t="shared" si="6"/>
        <v>47.96</v>
      </c>
      <c r="CA6" s="23" t="str">
        <f>IF(CA7="","",IF(CA7="-","【-】","【"&amp;SUBSTITUTE(TEXT(CA7,"#,##0.00"),"-","△")&amp;"】"))</f>
        <v>【54.51】</v>
      </c>
      <c r="CB6" s="27">
        <f t="shared" ref="CB6:CK6" si="7">IF(CB7="",NA(),CB7)</f>
        <v>186.49</v>
      </c>
      <c r="CC6" s="27">
        <f t="shared" si="7"/>
        <v>208.82</v>
      </c>
      <c r="CD6" s="27">
        <f t="shared" si="7"/>
        <v>209.52</v>
      </c>
      <c r="CE6" s="27">
        <f t="shared" si="7"/>
        <v>188</v>
      </c>
      <c r="CF6" s="27">
        <f t="shared" si="7"/>
        <v>271.27999999999997</v>
      </c>
      <c r="CG6" s="27">
        <f t="shared" si="7"/>
        <v>274.99</v>
      </c>
      <c r="CH6" s="27">
        <f t="shared" si="7"/>
        <v>282.08999999999997</v>
      </c>
      <c r="CI6" s="27">
        <f t="shared" si="7"/>
        <v>303.27999999999997</v>
      </c>
      <c r="CJ6" s="27">
        <f t="shared" si="7"/>
        <v>301.86</v>
      </c>
      <c r="CK6" s="27">
        <f t="shared" si="7"/>
        <v>325.85000000000002</v>
      </c>
      <c r="CL6" s="23" t="str">
        <f>IF(CL7="","",IF(CL7="-","【-】","【"&amp;SUBSTITUTE(TEXT(CL7,"#,##0.00"),"-","△")&amp;"】"))</f>
        <v>【286.33】</v>
      </c>
      <c r="CM6" s="27">
        <f t="shared" ref="CM6:CV6" si="8">IF(CM7="",NA(),CM7)</f>
        <v>47.45</v>
      </c>
      <c r="CN6" s="27">
        <f t="shared" si="8"/>
        <v>47.45</v>
      </c>
      <c r="CO6" s="27">
        <f t="shared" si="8"/>
        <v>47.45</v>
      </c>
      <c r="CP6" s="27">
        <f t="shared" si="8"/>
        <v>47.45</v>
      </c>
      <c r="CQ6" s="27">
        <f t="shared" si="8"/>
        <v>47.45</v>
      </c>
      <c r="CR6" s="27">
        <f t="shared" si="8"/>
        <v>54.83</v>
      </c>
      <c r="CS6" s="27">
        <f t="shared" si="8"/>
        <v>66.53</v>
      </c>
      <c r="CT6" s="27">
        <f t="shared" si="8"/>
        <v>52.35</v>
      </c>
      <c r="CU6" s="27">
        <f t="shared" si="8"/>
        <v>46.25</v>
      </c>
      <c r="CV6" s="27">
        <f t="shared" si="8"/>
        <v>45.32</v>
      </c>
      <c r="CW6" s="23" t="str">
        <f>IF(CW7="","",IF(CW7="-","【-】","【"&amp;SUBSTITUTE(TEXT(CW7,"#,##0.00"),"-","△")&amp;"】"))</f>
        <v>【49.92】</v>
      </c>
      <c r="CX6" s="27">
        <f t="shared" ref="CX6:DG6" si="9">IF(CX7="",NA(),CX7)</f>
        <v>84.08</v>
      </c>
      <c r="CY6" s="27">
        <f t="shared" si="9"/>
        <v>85.25</v>
      </c>
      <c r="CZ6" s="27">
        <f t="shared" si="9"/>
        <v>79.61</v>
      </c>
      <c r="DA6" s="27">
        <f t="shared" si="9"/>
        <v>82.68</v>
      </c>
      <c r="DB6" s="27">
        <f t="shared" si="9"/>
        <v>85.29</v>
      </c>
      <c r="DC6" s="27">
        <f t="shared" si="9"/>
        <v>84.7</v>
      </c>
      <c r="DD6" s="27">
        <f t="shared" si="9"/>
        <v>84.67</v>
      </c>
      <c r="DE6" s="27">
        <f t="shared" si="9"/>
        <v>84.39</v>
      </c>
      <c r="DF6" s="27">
        <f t="shared" si="9"/>
        <v>83.96</v>
      </c>
      <c r="DG6" s="27">
        <f t="shared" si="9"/>
        <v>83.54</v>
      </c>
      <c r="DH6" s="23" t="str">
        <f>IF(DH7="","",IF(DH7="-","【-】","【"&amp;SUBSTITUTE(TEXT(DH7,"#,##0.00"),"-","△")&amp;"】"))</f>
        <v>【87.80】</v>
      </c>
      <c r="DI6" s="27">
        <f t="shared" ref="DI6:DR6" si="10">IF(DI7="",NA(),DI7)</f>
        <v>3.57</v>
      </c>
      <c r="DJ6" s="27">
        <f t="shared" si="10"/>
        <v>6.56</v>
      </c>
      <c r="DK6" s="27">
        <f t="shared" si="10"/>
        <v>9.49</v>
      </c>
      <c r="DL6" s="27">
        <f t="shared" si="10"/>
        <v>12.39</v>
      </c>
      <c r="DM6" s="27">
        <f t="shared" si="10"/>
        <v>14.98</v>
      </c>
      <c r="DN6" s="27">
        <f t="shared" si="10"/>
        <v>20.34</v>
      </c>
      <c r="DO6" s="27">
        <f t="shared" si="10"/>
        <v>21.85</v>
      </c>
      <c r="DP6" s="27">
        <f t="shared" si="10"/>
        <v>25.19</v>
      </c>
      <c r="DQ6" s="27">
        <f t="shared" si="10"/>
        <v>25.46</v>
      </c>
      <c r="DR6" s="27">
        <f t="shared" si="10"/>
        <v>24.53</v>
      </c>
      <c r="DS6" s="23" t="str">
        <f>IF(DS7="","",IF(DS7="-","【-】","【"&amp;SUBSTITUTE(TEXT(DS7,"#,##0.00"),"-","△")&amp;"】"))</f>
        <v>【28.46】</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7">
        <f t="shared" si="11"/>
        <v>0.19</v>
      </c>
      <c r="EC6" s="23">
        <f t="shared" si="11"/>
        <v>0</v>
      </c>
      <c r="ED6" s="23" t="str">
        <f>IF(ED7="","",IF(ED7="-","【-】","【"&amp;SUBSTITUTE(TEXT(ED7,"#,##0.00"),"-","△")&amp;"】"))</f>
        <v>【0.03】</v>
      </c>
      <c r="EE6" s="23">
        <f t="shared" ref="EE6:EN6" si="12">IF(EE7="",NA(),EE7)</f>
        <v>0</v>
      </c>
      <c r="EF6" s="23">
        <f t="shared" si="12"/>
        <v>0</v>
      </c>
      <c r="EG6" s="23">
        <f t="shared" si="12"/>
        <v>0</v>
      </c>
      <c r="EH6" s="23">
        <f t="shared" si="12"/>
        <v>0</v>
      </c>
      <c r="EI6" s="23">
        <f t="shared" si="12"/>
        <v>0</v>
      </c>
      <c r="EJ6" s="27">
        <f t="shared" si="12"/>
        <v>0.25</v>
      </c>
      <c r="EK6" s="27">
        <f t="shared" si="12"/>
        <v>0.05</v>
      </c>
      <c r="EL6" s="27">
        <f t="shared" si="12"/>
        <v>0.03</v>
      </c>
      <c r="EM6" s="27">
        <f t="shared" si="12"/>
        <v>0.03</v>
      </c>
      <c r="EN6" s="27">
        <f t="shared" si="12"/>
        <v>0.03</v>
      </c>
      <c r="EO6" s="23" t="str">
        <f>IF(EO7="","",IF(EO7="-","【-】","【"&amp;SUBSTITUTE(TEXT(EO7,"#,##0.00"),"-","△")&amp;"】"))</f>
        <v>【0.02】</v>
      </c>
    </row>
    <row r="7" spans="1:148" s="13" customFormat="1" x14ac:dyDescent="0.15">
      <c r="A7" s="14"/>
      <c r="B7" s="20">
        <v>2024</v>
      </c>
      <c r="C7" s="20">
        <v>82317</v>
      </c>
      <c r="D7" s="20">
        <v>46</v>
      </c>
      <c r="E7" s="20">
        <v>17</v>
      </c>
      <c r="F7" s="20">
        <v>5</v>
      </c>
      <c r="G7" s="20">
        <v>0</v>
      </c>
      <c r="H7" s="20" t="s">
        <v>95</v>
      </c>
      <c r="I7" s="20" t="s">
        <v>96</v>
      </c>
      <c r="J7" s="20" t="s">
        <v>97</v>
      </c>
      <c r="K7" s="20" t="s">
        <v>98</v>
      </c>
      <c r="L7" s="20" t="s">
        <v>99</v>
      </c>
      <c r="M7" s="20" t="s">
        <v>100</v>
      </c>
      <c r="N7" s="24" t="s">
        <v>101</v>
      </c>
      <c r="O7" s="24">
        <v>87.47</v>
      </c>
      <c r="P7" s="24">
        <v>17.63</v>
      </c>
      <c r="Q7" s="24">
        <v>100</v>
      </c>
      <c r="R7" s="24">
        <v>4724</v>
      </c>
      <c r="S7" s="24">
        <v>37635</v>
      </c>
      <c r="T7" s="24">
        <v>180.06</v>
      </c>
      <c r="U7" s="24">
        <v>209.01</v>
      </c>
      <c r="V7" s="24">
        <v>6593</v>
      </c>
      <c r="W7" s="24">
        <v>5.64</v>
      </c>
      <c r="X7" s="24">
        <v>1168.97</v>
      </c>
      <c r="Y7" s="24">
        <v>135.05000000000001</v>
      </c>
      <c r="Z7" s="24">
        <v>129.46</v>
      </c>
      <c r="AA7" s="24">
        <v>108.52</v>
      </c>
      <c r="AB7" s="24">
        <v>103.56</v>
      </c>
      <c r="AC7" s="24">
        <v>103.27</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56.67</v>
      </c>
      <c r="AV7" s="24">
        <v>55.43</v>
      </c>
      <c r="AW7" s="24">
        <v>48.56</v>
      </c>
      <c r="AX7" s="24">
        <v>137.94</v>
      </c>
      <c r="AY7" s="24">
        <v>72.02</v>
      </c>
      <c r="AZ7" s="24">
        <v>29.13</v>
      </c>
      <c r="BA7" s="24">
        <v>35.69</v>
      </c>
      <c r="BB7" s="24">
        <v>38.4</v>
      </c>
      <c r="BC7" s="24">
        <v>44.04</v>
      </c>
      <c r="BD7" s="24">
        <v>58.25</v>
      </c>
      <c r="BE7" s="24">
        <v>47.19</v>
      </c>
      <c r="BF7" s="24">
        <v>0</v>
      </c>
      <c r="BG7" s="24">
        <v>0</v>
      </c>
      <c r="BH7" s="24">
        <v>0</v>
      </c>
      <c r="BI7" s="24">
        <v>0</v>
      </c>
      <c r="BJ7" s="24">
        <v>512.97</v>
      </c>
      <c r="BK7" s="24">
        <v>867.83</v>
      </c>
      <c r="BL7" s="24">
        <v>791.76</v>
      </c>
      <c r="BM7" s="24">
        <v>900.82</v>
      </c>
      <c r="BN7" s="24">
        <v>839.21</v>
      </c>
      <c r="BO7" s="24">
        <v>791.46</v>
      </c>
      <c r="BP7" s="24">
        <v>798.1</v>
      </c>
      <c r="BQ7" s="24">
        <v>83.97</v>
      </c>
      <c r="BR7" s="24">
        <v>87.82</v>
      </c>
      <c r="BS7" s="24">
        <v>93.18</v>
      </c>
      <c r="BT7" s="24">
        <v>85.65</v>
      </c>
      <c r="BU7" s="24">
        <v>64.61</v>
      </c>
      <c r="BV7" s="24">
        <v>57.08</v>
      </c>
      <c r="BW7" s="24">
        <v>56.26</v>
      </c>
      <c r="BX7" s="24">
        <v>52.94</v>
      </c>
      <c r="BY7" s="24">
        <v>52.05</v>
      </c>
      <c r="BZ7" s="24">
        <v>47.96</v>
      </c>
      <c r="CA7" s="24">
        <v>54.51</v>
      </c>
      <c r="CB7" s="24">
        <v>186.49</v>
      </c>
      <c r="CC7" s="24">
        <v>208.82</v>
      </c>
      <c r="CD7" s="24">
        <v>209.52</v>
      </c>
      <c r="CE7" s="24">
        <v>188</v>
      </c>
      <c r="CF7" s="24">
        <v>271.27999999999997</v>
      </c>
      <c r="CG7" s="24">
        <v>274.99</v>
      </c>
      <c r="CH7" s="24">
        <v>282.08999999999997</v>
      </c>
      <c r="CI7" s="24">
        <v>303.27999999999997</v>
      </c>
      <c r="CJ7" s="24">
        <v>301.86</v>
      </c>
      <c r="CK7" s="24">
        <v>325.85000000000002</v>
      </c>
      <c r="CL7" s="24">
        <v>286.33</v>
      </c>
      <c r="CM7" s="24">
        <v>47.45</v>
      </c>
      <c r="CN7" s="24">
        <v>47.45</v>
      </c>
      <c r="CO7" s="24">
        <v>47.45</v>
      </c>
      <c r="CP7" s="24">
        <v>47.45</v>
      </c>
      <c r="CQ7" s="24">
        <v>47.45</v>
      </c>
      <c r="CR7" s="24">
        <v>54.83</v>
      </c>
      <c r="CS7" s="24">
        <v>66.53</v>
      </c>
      <c r="CT7" s="24">
        <v>52.35</v>
      </c>
      <c r="CU7" s="24">
        <v>46.25</v>
      </c>
      <c r="CV7" s="24">
        <v>45.32</v>
      </c>
      <c r="CW7" s="24">
        <v>49.92</v>
      </c>
      <c r="CX7" s="24">
        <v>84.08</v>
      </c>
      <c r="CY7" s="24">
        <v>85.25</v>
      </c>
      <c r="CZ7" s="24">
        <v>79.61</v>
      </c>
      <c r="DA7" s="24">
        <v>82.68</v>
      </c>
      <c r="DB7" s="24">
        <v>85.29</v>
      </c>
      <c r="DC7" s="24">
        <v>84.7</v>
      </c>
      <c r="DD7" s="24">
        <v>84.67</v>
      </c>
      <c r="DE7" s="24">
        <v>84.39</v>
      </c>
      <c r="DF7" s="24">
        <v>83.96</v>
      </c>
      <c r="DG7" s="24">
        <v>83.54</v>
      </c>
      <c r="DH7" s="24">
        <v>87.8</v>
      </c>
      <c r="DI7" s="24">
        <v>3.57</v>
      </c>
      <c r="DJ7" s="24">
        <v>6.56</v>
      </c>
      <c r="DK7" s="24">
        <v>9.49</v>
      </c>
      <c r="DL7" s="24">
        <v>12.39</v>
      </c>
      <c r="DM7" s="24">
        <v>14.98</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2025-12-23T06:17:48Z</dcterms:created>
  <dcterms:modified xsi:type="dcterms:W3CDTF">2026-02-26T07:08:07Z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2026-01-29T09:57:27Z</vt:filetime>
  </property>
</Properties>
</file>