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6E3F3F9E-B095-4693-9F14-F122632A63B5}" xr6:coauthVersionLast="47" xr6:coauthVersionMax="47" xr10:uidLastSave="{00000000-0000-0000-0000-000000000000}"/>
  <workbookProtection workbookAlgorithmName="SHA-512" workbookHashValue="TjtcfzQIyqcnvd1QOT2lknqC7N8RhfQqTjae2bNR0IyrFDesPjb74mEVobpVL9DFPKbhlf1ewx8vwCrncTLLDQ==" workbookSaltValue="AJ00CiUG+PmMnrMP5RnKpg==" workbookSpinCount="100000" lockStructure="1"/>
  <bookViews>
    <workbookView xWindow="20370" yWindow="-120" windowWidth="29040" windowHeight="15720" tabRatio="60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P10" i="4"/>
  <c r="I10" i="4"/>
  <c r="B10" i="4"/>
  <c r="BB8" i="4"/>
  <c r="AT8" i="4"/>
  <c r="AL8" i="4"/>
  <c r="AD8" i="4"/>
  <c r="P8" i="4"/>
  <c r="I8" i="4"/>
  <c r="B8" i="4"/>
</calcChain>
</file>

<file path=xl/sharedStrings.xml><?xml version="1.0" encoding="utf-8"?>
<sst xmlns="http://schemas.openxmlformats.org/spreadsheetml/2006/main" count="278" uniqueCount="114">
  <si>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</si>
  <si>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</si>
  <si>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</si>
  <si>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</si>
  <si>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</si>
  <si>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</si>
  <si>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</si>
  <si>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</si>
  <si>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</si>
  <si>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</si>
  <si>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</si>
  <si>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</si>
  <si>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</si>
  <si>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</si>
  <si>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</si>
  <si>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</si>
  <si>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</si>
  <si>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</si>
  <si>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</si>
  <si>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</si>
  <si>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</si>
  <si>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</si>
  <si>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</si>
  <si>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</si>
  <si>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</si>
  <si>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</si>
  <si>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</si>
  <si>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</si>
  <si>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</si>
  <si>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</si>
  <si>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</si>
  <si>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</si>
  <si>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</si>
  <si>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</si>
  <si>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</si>
  <si>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</si>
  <si>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</si>
  <si>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</si>
  <si>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</si>
  <si>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</si>
  <si>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</si>
  <si>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</si>
  <si>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</si>
  <si>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</si>
  <si>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</si>
  <si>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</si>
  <si>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</si>
  <si>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</si>
  <si>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</si>
  <si>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</si>
  <si>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</si>
  <si>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</si>
  <si>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</si>
  <si>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</si>
  <si>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</si>
  <si>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</si>
  <si>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</si>
  <si>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</si>
  <si>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</si>
  <si>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</si>
  <si>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</si>
  <si>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</si>
  <si>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</si>
  <si>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</si>
  <si>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</si>
  <si>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茨城県　城里町</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</si>
  <si>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</si>
  <si>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</si>
  <si>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</si>
  <si>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</si>
  <si>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</si>
  <si>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</si>
  <si>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</si>
  <si>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</si>
  <si>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</si>
  <si>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</si>
  <si>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</si>
  <si>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</si>
  <si>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</si>
  <si>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</si>
  <si>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</si>
  <si>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</si>
  <si>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</si>
  <si>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 xml:space="preserve">①有形固定資産減価償却率
　令和４年度から法適用となったことから、数値としては小さいが、個々の耐用年数に留意する必要がある。
②管渠老朽化率③管渠改善率
　公共下水道事業は、那珂久慈流域下水道関連城里町公共下水道として、平成11年から供用開始しており、25年以上が経過している。管渠の更新・改良の時期に至っていないが、マンホールポンプ施設の各種設備の劣化や損傷の増加が見込まれるため、ストックマネジメント計画に基づき、計画的かつ効率的な修繕・改修を実施していく必要がある。
</t>
    <rPh sb="1" eb="3">
      <t>ユウケイ</t>
    </rPh>
    <rPh sb="3" eb="7">
      <t>コテイシサン</t>
    </rPh>
    <rPh sb="7" eb="9">
      <t>ゲンカ</t>
    </rPh>
    <rPh sb="9" eb="12">
      <t>ショウキャクリツ</t>
    </rPh>
    <rPh sb="14" eb="16">
      <t>レイワ</t>
    </rPh>
    <rPh sb="17" eb="19">
      <t>ネンド</t>
    </rPh>
    <rPh sb="21" eb="24">
      <t>ホウテキヨウ</t>
    </rPh>
    <rPh sb="64" eb="70">
      <t>カンキョロウキュウカリツ</t>
    </rPh>
    <rPh sb="71" eb="76">
      <t>カンキョカイゼンリツ</t>
    </rPh>
    <rPh sb="78" eb="80">
      <t>コウキョウ</t>
    </rPh>
    <rPh sb="80" eb="85">
      <t>ゲスイドウジギョウ</t>
    </rPh>
    <rPh sb="175" eb="177">
      <t>レッカ</t>
    </rPh>
    <rPh sb="178" eb="180">
      <t>ソンショウ</t>
    </rPh>
    <rPh sb="181" eb="183">
      <t>ゾウカ</t>
    </rPh>
    <rPh sb="184" eb="186">
      <t>ミコ</t>
    </rPh>
    <rPh sb="202" eb="204">
      <t>ケイカク</t>
    </rPh>
    <rPh sb="205" eb="206">
      <t>モト</t>
    </rPh>
    <rPh sb="218" eb="220">
      <t>シュウゼン</t>
    </rPh>
    <rPh sb="221" eb="223">
      <t>カイシュウ</t>
    </rPh>
    <rPh sb="224" eb="226">
      <t>ジッシ</t>
    </rPh>
    <rPh sb="230" eb="232">
      <t>ヒツヨウ</t>
    </rPh>
    <phoneticPr fontId="1"/>
  </si>
  <si>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</si>
  <si>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</si>
  <si>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</si>
  <si>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</si>
  <si>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</si>
  <si>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</si>
  <si>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</si>
  <si>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</si>
  <si>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</si>
  <si>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</si>
  <si>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</si>
  <si>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</si>
  <si>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</si>
  <si>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</si>
  <si>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</si>
  <si>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</si>
  <si>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</si>
  <si>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</si>
  <si>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</si>
  <si>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</si>
  <si>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</si>
  <si>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</si>
  <si>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</si>
  <si>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</si>
  <si>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</si>
  <si>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</si>
  <si>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</si>
  <si>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</si>
  <si>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
　100％を超えており、前年度よりも微増しているが、一般会計補助金に大きく依存しているため、引き続き使用料収入の確保と維持管理費の削減に努めていく必要がある。
③流動比率
　前年度同様、類似団体平均値を上回っている。流動負債は主に企業債であるが、償還については一般会計補助金に依存していることから、企業債の新規借入を抑制していく必要がある。
⑤経費回収率　⑥汚水処理原価
　汚水処理原価は類似団体に比べ低いが、経費回収率は100%未満であり、下水道使用料で汚水処理費が賄えていないことから、さらなる使用料収入の確保、さらに汚水処理費のコスト削減に努める必要がある。
⑧水洗化率
　下水道整備による処理区内人口の増加に伴い、類似団体平均値をやや下回った。今後も広報活動などによる普及活動を図り、早期における接続推進に努めていく。</t>
    <rPh sb="14" eb="15">
      <t>コ</t>
    </rPh>
    <rPh sb="20" eb="22">
      <t>ゼンネン</t>
    </rPh>
    <rPh sb="22" eb="23">
      <t>ド</t>
    </rPh>
    <rPh sb="26" eb="28">
      <t>ビゾウ</t>
    </rPh>
    <rPh sb="34" eb="41">
      <t>イッパンカイ</t>
    </rPh>
    <rPh sb="54" eb="55">
      <t>ヒ</t>
    </rPh>
    <rPh sb="56" eb="57">
      <t>ツヅ</t>
    </rPh>
    <rPh sb="89" eb="91">
      <t>リュウドウ</t>
    </rPh>
    <rPh sb="91" eb="93">
      <t>ヒリツ</t>
    </rPh>
    <rPh sb="98" eb="100">
      <t>ドウヨウ</t>
    </rPh>
    <rPh sb="116" eb="118">
      <t>リュウドウ</t>
    </rPh>
    <rPh sb="118" eb="120">
      <t>フサイ</t>
    </rPh>
    <rPh sb="142" eb="144">
      <t>ホジョ</t>
    </rPh>
    <rPh sb="157" eb="160">
      <t>キギョウサイ</t>
    </rPh>
    <rPh sb="161" eb="163">
      <t>シンキ</t>
    </rPh>
    <rPh sb="163" eb="165">
      <t>カリイレ</t>
    </rPh>
    <rPh sb="166" eb="168">
      <t>ヨクセイ</t>
    </rPh>
    <rPh sb="172" eb="174">
      <t>ヒツヨウ</t>
    </rPh>
    <rPh sb="298" eb="301">
      <t>ゲスイドウ</t>
    </rPh>
    <rPh sb="301" eb="303">
      <t>セイビ</t>
    </rPh>
    <rPh sb="306" eb="310">
      <t>ショリク</t>
    </rPh>
    <rPh sb="310" eb="312">
      <t>ジンコウ</t>
    </rPh>
    <rPh sb="313" eb="315">
      <t>ゾウカ</t>
    </rPh>
    <rPh sb="316" eb="317">
      <t>トモナ</t>
    </rPh>
    <rPh sb="319" eb="321">
      <t>ルイジ</t>
    </rPh>
    <rPh sb="321" eb="323">
      <t>ダンタイ</t>
    </rPh>
    <rPh sb="323" eb="326">
      <t>ヘイキンチ</t>
    </rPh>
    <rPh sb="329" eb="331">
      <t>シタマワ</t>
    </rPh>
    <rPh sb="337" eb="339">
      <t>コウホウ</t>
    </rPh>
    <rPh sb="339" eb="341">
      <t>カツドウ</t>
    </rPh>
    <rPh sb="346" eb="348">
      <t>フキュウ</t>
    </rPh>
    <rPh sb="348" eb="350">
      <t>カツドウ</t>
    </rPh>
    <rPh sb="354" eb="356">
      <t>ソウキ</t>
    </rPh>
    <rPh sb="362" eb="364">
      <t>スイシン</t>
    </rPh>
    <phoneticPr fontId="1"/>
  </si>
  <si>
    <t>（ア）急速な人口減少に伴うサービス需要の減少
　広域化・共同化による段階的な農業集落排水の統合により、公共下水道の汚水処理人口を増やし、安定的な下水道サービスの確保に取り組む。
（イ）施設の老朽化に伴う更新需要の増大
（エ）近年の職員給与費の増加や物価高騰による営業費用の増加の影響
　マンホールポンプ施設の各種設備の修繕・改修の増加、人件費上昇や物価高騰による維持管理費の増加に伴い、経費回収率の低下が予想されることから、経営戦略に基づき使用料単価の見直しを講じ、安定した使用料収入を確保し、ストックマネジメント計画に基づいた修繕・改修の実施により、維持管理費の削減に努める。
（ウ）公営企業に携わる人材確保の困難
　短期間での人事異動や技術系職員が配属されていないことから、専門的な知識・経験を有する職員が減少。研修会への参加等により、人材育成や技術継承に努める。</t>
    <rPh sb="24" eb="27">
      <t>コウイキカ</t>
    </rPh>
    <rPh sb="28" eb="31">
      <t>キョウドウカ</t>
    </rPh>
    <rPh sb="38" eb="44">
      <t>ノウギョウ</t>
    </rPh>
    <rPh sb="45" eb="47">
      <t>トウゴウ</t>
    </rPh>
    <rPh sb="51" eb="57">
      <t>コウキョウゲ</t>
    </rPh>
    <rPh sb="64" eb="65">
      <t>フ</t>
    </rPh>
    <rPh sb="68" eb="71">
      <t>アンテイテキ</t>
    </rPh>
    <rPh sb="72" eb="75">
      <t>ゲスイドウ</t>
    </rPh>
    <rPh sb="162" eb="164">
      <t>カイシュウ</t>
    </rPh>
    <rPh sb="165" eb="167">
      <t>ゾウカ</t>
    </rPh>
    <rPh sb="168" eb="171">
      <t>ジンケンヒ</t>
    </rPh>
    <rPh sb="171" eb="173">
      <t>ジョウショウ</t>
    </rPh>
    <rPh sb="176" eb="178">
      <t>コウトウ</t>
    </rPh>
    <rPh sb="181" eb="187">
      <t>イジカンリ</t>
    </rPh>
    <rPh sb="187" eb="189">
      <t>ゾウカ</t>
    </rPh>
    <rPh sb="190" eb="191">
      <t>トモナ</t>
    </rPh>
    <rPh sb="217" eb="218">
      <t>モト</t>
    </rPh>
    <rPh sb="220" eb="226">
      <t>シヨウリョウ</t>
    </rPh>
    <rPh sb="226" eb="228">
      <t>ミナオ</t>
    </rPh>
    <rPh sb="257" eb="259">
      <t>ケイカク</t>
    </rPh>
    <rPh sb="285" eb="286">
      <t>ツト</t>
    </rPh>
    <rPh sb="310" eb="313">
      <t>タンキカン</t>
    </rPh>
    <rPh sb="315" eb="319">
      <t>ジンジイドウ</t>
    </rPh>
    <rPh sb="326" eb="328">
      <t>ハイゾク</t>
    </rPh>
    <rPh sb="358" eb="361">
      <t>ケンシュウカイ</t>
    </rPh>
    <rPh sb="363" eb="365">
      <t>サンカ</t>
    </rPh>
    <rPh sb="365" eb="366">
      <t>トウ</t>
    </rPh>
    <rPh sb="370" eb="372">
      <t>ジンザイ</t>
    </rPh>
    <rPh sb="380" eb="381">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</si>
</sst>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62-4CFE-8C2B-277BFFBDC0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c:v>
                </c:pt>
                <c:pt idx="4">
                  <c:v>0.04</c:v>
                </c:pt>
              </c:numCache>
            </c:numRef>
          </c:val>
          <c:smooth val="0"/>
          <c:extLst>
            <c:ext xmlns:c16="http://schemas.microsoft.com/office/drawing/2014/chart" uri="{C3380CC4-5D6E-409C-BE32-E72D297353CC}">
              <c16:uniqueId val="{00000001-E862-4CFE-8C2B-277BFFBDC0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43-434A-8F6F-8520055315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47.32</c:v>
                </c:pt>
                <c:pt idx="3">
                  <c:v>48.03</c:v>
                </c:pt>
                <c:pt idx="4">
                  <c:v>48.92</c:v>
                </c:pt>
              </c:numCache>
            </c:numRef>
          </c:val>
          <c:smooth val="0"/>
          <c:extLst>
            <c:ext xmlns:c16="http://schemas.microsoft.com/office/drawing/2014/chart" uri="{C3380CC4-5D6E-409C-BE32-E72D297353CC}">
              <c16:uniqueId val="{00000001-B343-434A-8F6F-8520055315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80.260000000000005</c:v>
                </c:pt>
                <c:pt idx="3">
                  <c:v>81.16</c:v>
                </c:pt>
                <c:pt idx="4">
                  <c:v>80.69</c:v>
                </c:pt>
              </c:numCache>
            </c:numRef>
          </c:val>
          <c:extLst>
            <c:ext xmlns:c16="http://schemas.microsoft.com/office/drawing/2014/chart" uri="{C3380CC4-5D6E-409C-BE32-E72D297353CC}">
              <c16:uniqueId val="{00000000-F20C-4D11-8AB1-EDF5895D73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81.33</c:v>
                </c:pt>
                <c:pt idx="3">
                  <c:v>80.95</c:v>
                </c:pt>
                <c:pt idx="4">
                  <c:v>80.760000000000005</c:v>
                </c:pt>
              </c:numCache>
            </c:numRef>
          </c:val>
          <c:smooth val="0"/>
          <c:extLst>
            <c:ext xmlns:c16="http://schemas.microsoft.com/office/drawing/2014/chart" uri="{C3380CC4-5D6E-409C-BE32-E72D297353CC}">
              <c16:uniqueId val="{00000001-F20C-4D11-8AB1-EDF5895D73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107.94</c:v>
                </c:pt>
                <c:pt idx="3">
                  <c:v>101.04</c:v>
                </c:pt>
                <c:pt idx="4">
                  <c:v>102.36</c:v>
                </c:pt>
              </c:numCache>
            </c:numRef>
          </c:val>
          <c:extLst>
            <c:ext xmlns:c16="http://schemas.microsoft.com/office/drawing/2014/chart" uri="{C3380CC4-5D6E-409C-BE32-E72D297353CC}">
              <c16:uniqueId val="{00000000-BB79-4002-B5DD-8D8D25594D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107.19</c:v>
                </c:pt>
                <c:pt idx="3">
                  <c:v>107.04</c:v>
                </c:pt>
                <c:pt idx="4">
                  <c:v>107.83</c:v>
                </c:pt>
              </c:numCache>
            </c:numRef>
          </c:val>
          <c:smooth val="0"/>
          <c:extLst>
            <c:ext xmlns:c16="http://schemas.microsoft.com/office/drawing/2014/chart" uri="{C3380CC4-5D6E-409C-BE32-E72D297353CC}">
              <c16:uniqueId val="{00000001-BB79-4002-B5DD-8D8D25594D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2.82</c:v>
                </c:pt>
                <c:pt idx="3">
                  <c:v>5.5</c:v>
                </c:pt>
                <c:pt idx="4">
                  <c:v>8.0399999999999991</c:v>
                </c:pt>
              </c:numCache>
            </c:numRef>
          </c:val>
          <c:extLst>
            <c:ext xmlns:c16="http://schemas.microsoft.com/office/drawing/2014/chart" uri="{C3380CC4-5D6E-409C-BE32-E72D297353CC}">
              <c16:uniqueId val="{00000000-32CD-4F41-A957-1F8B134608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22.89</c:v>
                </c:pt>
                <c:pt idx="3">
                  <c:v>23.37</c:v>
                </c:pt>
                <c:pt idx="4">
                  <c:v>22.1</c:v>
                </c:pt>
              </c:numCache>
            </c:numRef>
          </c:val>
          <c:smooth val="0"/>
          <c:extLst>
            <c:ext xmlns:c16="http://schemas.microsoft.com/office/drawing/2014/chart" uri="{C3380CC4-5D6E-409C-BE32-E72D297353CC}">
              <c16:uniqueId val="{00000001-32CD-4F41-A957-1F8B134608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F66-496C-BDAD-C266026C46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F66-496C-BDAD-C266026C46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FEF-4F70-A31B-734D752845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31.07</c:v>
                </c:pt>
                <c:pt idx="3">
                  <c:v>37.43</c:v>
                </c:pt>
                <c:pt idx="4">
                  <c:v>30.17</c:v>
                </c:pt>
              </c:numCache>
            </c:numRef>
          </c:val>
          <c:smooth val="0"/>
          <c:extLst>
            <c:ext xmlns:c16="http://schemas.microsoft.com/office/drawing/2014/chart" uri="{C3380CC4-5D6E-409C-BE32-E72D297353CC}">
              <c16:uniqueId val="{00000001-3FEF-4F70-A31B-734D752845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58.06</c:v>
                </c:pt>
                <c:pt idx="3">
                  <c:v>66.47</c:v>
                </c:pt>
                <c:pt idx="4">
                  <c:v>66.260000000000005</c:v>
                </c:pt>
              </c:numCache>
            </c:numRef>
          </c:val>
          <c:extLst>
            <c:ext xmlns:c16="http://schemas.microsoft.com/office/drawing/2014/chart" uri="{C3380CC4-5D6E-409C-BE32-E72D297353CC}">
              <c16:uniqueId val="{00000000-3951-404C-8B61-B9D547E477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51.09</c:v>
                </c:pt>
                <c:pt idx="3">
                  <c:v>57.42</c:v>
                </c:pt>
                <c:pt idx="4">
                  <c:v>56.13</c:v>
                </c:pt>
              </c:numCache>
            </c:numRef>
          </c:val>
          <c:smooth val="0"/>
          <c:extLst>
            <c:ext xmlns:c16="http://schemas.microsoft.com/office/drawing/2014/chart" uri="{C3380CC4-5D6E-409C-BE32-E72D297353CC}">
              <c16:uniqueId val="{00000001-3951-404C-8B61-B9D547E477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5.88</c:v>
                </c:pt>
                <c:pt idx="3" formatCode="#,##0.00;&quot;△&quot;#,##0.00">
                  <c:v>0</c:v>
                </c:pt>
                <c:pt idx="4" formatCode="#,##0.00;&quot;△&quot;#,##0.00">
                  <c:v>0</c:v>
                </c:pt>
              </c:numCache>
            </c:numRef>
          </c:val>
          <c:extLst>
            <c:ext xmlns:c16="http://schemas.microsoft.com/office/drawing/2014/chart" uri="{C3380CC4-5D6E-409C-BE32-E72D297353CC}">
              <c16:uniqueId val="{00000000-41ED-4DC7-9ADB-A83263136A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1194.56</c:v>
                </c:pt>
                <c:pt idx="3">
                  <c:v>1174.6099999999999</c:v>
                </c:pt>
                <c:pt idx="4">
                  <c:v>1343.89</c:v>
                </c:pt>
              </c:numCache>
            </c:numRef>
          </c:val>
          <c:smooth val="0"/>
          <c:extLst>
            <c:ext xmlns:c16="http://schemas.microsoft.com/office/drawing/2014/chart" uri="{C3380CC4-5D6E-409C-BE32-E72D297353CC}">
              <c16:uniqueId val="{00000001-41ED-4DC7-9ADB-A83263136A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96.48</c:v>
                </c:pt>
                <c:pt idx="3">
                  <c:v>85.7</c:v>
                </c:pt>
                <c:pt idx="4">
                  <c:v>76.12</c:v>
                </c:pt>
              </c:numCache>
            </c:numRef>
          </c:val>
          <c:extLst>
            <c:ext xmlns:c16="http://schemas.microsoft.com/office/drawing/2014/chart" uri="{C3380CC4-5D6E-409C-BE32-E72D297353CC}">
              <c16:uniqueId val="{00000000-5D23-4B70-9BE8-6F8EBD0AA3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76.78</c:v>
                </c:pt>
                <c:pt idx="3">
                  <c:v>75.41</c:v>
                </c:pt>
                <c:pt idx="4">
                  <c:v>72.84</c:v>
                </c:pt>
              </c:numCache>
            </c:numRef>
          </c:val>
          <c:smooth val="0"/>
          <c:extLst>
            <c:ext xmlns:c16="http://schemas.microsoft.com/office/drawing/2014/chart" uri="{C3380CC4-5D6E-409C-BE32-E72D297353CC}">
              <c16:uniqueId val="{00000001-5D23-4B70-9BE8-6F8EBD0AA3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154.34</c:v>
                </c:pt>
                <c:pt idx="3">
                  <c:v>174.27</c:v>
                </c:pt>
                <c:pt idx="4">
                  <c:v>197.93</c:v>
                </c:pt>
              </c:numCache>
            </c:numRef>
          </c:val>
          <c:extLst>
            <c:ext xmlns:c16="http://schemas.microsoft.com/office/drawing/2014/chart" uri="{C3380CC4-5D6E-409C-BE32-E72D297353CC}">
              <c16:uniqueId val="{00000000-C186-4105-8B5F-A5BC57353E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224.31</c:v>
                </c:pt>
                <c:pt idx="3">
                  <c:v>223.48</c:v>
                </c:pt>
                <c:pt idx="4">
                  <c:v>232.33</c:v>
                </c:pt>
              </c:numCache>
            </c:numRef>
          </c:val>
          <c:smooth val="0"/>
          <c:extLst>
            <c:ext xmlns:c16="http://schemas.microsoft.com/office/drawing/2014/chart" uri="{C3380CC4-5D6E-409C-BE32-E72D297353CC}">
              <c16:uniqueId val="{00000001-C186-4105-8B5F-A5BC57353E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2" sqref="B2:BZ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城里町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3</v>
      </c>
      <c r="C7" s="62"/>
      <c r="D7" s="62"/>
      <c r="E7" s="62"/>
      <c r="F7" s="62"/>
      <c r="G7" s="62"/>
      <c r="H7" s="62"/>
      <c r="I7" s="62" t="s">
        <v>12</v>
      </c>
      <c r="J7" s="62"/>
      <c r="K7" s="62"/>
      <c r="L7" s="62"/>
      <c r="M7" s="62"/>
      <c r="N7" s="62"/>
      <c r="O7" s="62"/>
      <c r="P7" s="62" t="s">
        <v>4</v>
      </c>
      <c r="Q7" s="62"/>
      <c r="R7" s="62"/>
      <c r="S7" s="62"/>
      <c r="T7" s="62"/>
      <c r="U7" s="62"/>
      <c r="V7" s="62"/>
      <c r="W7" s="62" t="s">
        <v>14</v>
      </c>
      <c r="X7" s="62"/>
      <c r="Y7" s="62"/>
      <c r="Z7" s="62"/>
      <c r="AA7" s="62"/>
      <c r="AB7" s="62"/>
      <c r="AC7" s="62"/>
      <c r="AD7" s="62" t="s">
        <v>7</v>
      </c>
      <c r="AE7" s="62"/>
      <c r="AF7" s="62"/>
      <c r="AG7" s="62"/>
      <c r="AH7" s="62"/>
      <c r="AI7" s="62"/>
      <c r="AJ7" s="62"/>
      <c r="AK7" s="3"/>
      <c r="AL7" s="62" t="s">
        <v>16</v>
      </c>
      <c r="AM7" s="62"/>
      <c r="AN7" s="62"/>
      <c r="AO7" s="62"/>
      <c r="AP7" s="62"/>
      <c r="AQ7" s="62"/>
      <c r="AR7" s="62"/>
      <c r="AS7" s="62"/>
      <c r="AT7" s="62" t="s">
        <v>8</v>
      </c>
      <c r="AU7" s="62"/>
      <c r="AV7" s="62"/>
      <c r="AW7" s="62"/>
      <c r="AX7" s="62"/>
      <c r="AY7" s="62"/>
      <c r="AZ7" s="62"/>
      <c r="BA7" s="62"/>
      <c r="BB7" s="62" t="s">
        <v>17</v>
      </c>
      <c r="BC7" s="62"/>
      <c r="BD7" s="62"/>
      <c r="BE7" s="62"/>
      <c r="BF7" s="62"/>
      <c r="BG7" s="62"/>
      <c r="BH7" s="62"/>
      <c r="BI7" s="62"/>
      <c r="BJ7" s="3"/>
      <c r="BK7" s="3"/>
      <c r="BL7" s="73" t="s">
        <v>18</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56">
        <f>データ!S6</f>
        <v>17708</v>
      </c>
      <c r="AM8" s="56"/>
      <c r="AN8" s="56"/>
      <c r="AO8" s="56"/>
      <c r="AP8" s="56"/>
      <c r="AQ8" s="56"/>
      <c r="AR8" s="56"/>
      <c r="AS8" s="56"/>
      <c r="AT8" s="57">
        <f>データ!T6</f>
        <v>161.80000000000001</v>
      </c>
      <c r="AU8" s="57"/>
      <c r="AV8" s="57"/>
      <c r="AW8" s="57"/>
      <c r="AX8" s="57"/>
      <c r="AY8" s="57"/>
      <c r="AZ8" s="57"/>
      <c r="BA8" s="57"/>
      <c r="BB8" s="57">
        <f>データ!U6</f>
        <v>109.44</v>
      </c>
      <c r="BC8" s="57"/>
      <c r="BD8" s="57"/>
      <c r="BE8" s="57"/>
      <c r="BF8" s="57"/>
      <c r="BG8" s="57"/>
      <c r="BH8" s="57"/>
      <c r="BI8" s="57"/>
      <c r="BJ8" s="3"/>
      <c r="BK8" s="3"/>
      <c r="BL8" s="67" t="s">
        <v>13</v>
      </c>
      <c r="BM8" s="68"/>
      <c r="BN8" s="69" t="s">
        <v>20</v>
      </c>
      <c r="BO8" s="69"/>
      <c r="BP8" s="69"/>
      <c r="BQ8" s="69"/>
      <c r="BR8" s="69"/>
      <c r="BS8" s="69"/>
      <c r="BT8" s="69"/>
      <c r="BU8" s="69"/>
      <c r="BV8" s="69"/>
      <c r="BW8" s="69"/>
      <c r="BX8" s="69"/>
      <c r="BY8" s="70"/>
    </row>
    <row r="9" spans="1:78" ht="18.75" customHeight="1" x14ac:dyDescent="0.15">
      <c r="A9" s="2"/>
      <c r="B9" s="62" t="s">
        <v>21</v>
      </c>
      <c r="C9" s="62"/>
      <c r="D9" s="62"/>
      <c r="E9" s="62"/>
      <c r="F9" s="62"/>
      <c r="G9" s="62"/>
      <c r="H9" s="62"/>
      <c r="I9" s="62" t="s">
        <v>23</v>
      </c>
      <c r="J9" s="62"/>
      <c r="K9" s="62"/>
      <c r="L9" s="62"/>
      <c r="M9" s="62"/>
      <c r="N9" s="62"/>
      <c r="O9" s="62"/>
      <c r="P9" s="62" t="s">
        <v>24</v>
      </c>
      <c r="Q9" s="62"/>
      <c r="R9" s="62"/>
      <c r="S9" s="62"/>
      <c r="T9" s="62"/>
      <c r="U9" s="62"/>
      <c r="V9" s="62"/>
      <c r="W9" s="62" t="s">
        <v>27</v>
      </c>
      <c r="X9" s="62"/>
      <c r="Y9" s="62"/>
      <c r="Z9" s="62"/>
      <c r="AA9" s="62"/>
      <c r="AB9" s="62"/>
      <c r="AC9" s="62"/>
      <c r="AD9" s="62" t="s">
        <v>22</v>
      </c>
      <c r="AE9" s="62"/>
      <c r="AF9" s="62"/>
      <c r="AG9" s="62"/>
      <c r="AH9" s="62"/>
      <c r="AI9" s="62"/>
      <c r="AJ9" s="62"/>
      <c r="AK9" s="3"/>
      <c r="AL9" s="62" t="s">
        <v>29</v>
      </c>
      <c r="AM9" s="62"/>
      <c r="AN9" s="62"/>
      <c r="AO9" s="62"/>
      <c r="AP9" s="62"/>
      <c r="AQ9" s="62"/>
      <c r="AR9" s="62"/>
      <c r="AS9" s="62"/>
      <c r="AT9" s="62" t="s">
        <v>30</v>
      </c>
      <c r="AU9" s="62"/>
      <c r="AV9" s="62"/>
      <c r="AW9" s="62"/>
      <c r="AX9" s="62"/>
      <c r="AY9" s="62"/>
      <c r="AZ9" s="62"/>
      <c r="BA9" s="62"/>
      <c r="BB9" s="62" t="s">
        <v>31</v>
      </c>
      <c r="BC9" s="62"/>
      <c r="BD9" s="62"/>
      <c r="BE9" s="62"/>
      <c r="BF9" s="62"/>
      <c r="BG9" s="62"/>
      <c r="BH9" s="62"/>
      <c r="BI9" s="62"/>
      <c r="BJ9" s="3"/>
      <c r="BK9" s="3"/>
      <c r="BL9" s="63" t="s">
        <v>34</v>
      </c>
      <c r="BM9" s="64"/>
      <c r="BN9" s="65" t="s">
        <v>35</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64.45</v>
      </c>
      <c r="J10" s="57"/>
      <c r="K10" s="57"/>
      <c r="L10" s="57"/>
      <c r="M10" s="57"/>
      <c r="N10" s="57"/>
      <c r="O10" s="57"/>
      <c r="P10" s="57">
        <f>データ!P6</f>
        <v>44.28</v>
      </c>
      <c r="Q10" s="57"/>
      <c r="R10" s="57"/>
      <c r="S10" s="57"/>
      <c r="T10" s="57"/>
      <c r="U10" s="57"/>
      <c r="V10" s="57"/>
      <c r="W10" s="57">
        <f>データ!Q6</f>
        <v>93.81</v>
      </c>
      <c r="X10" s="57"/>
      <c r="Y10" s="57"/>
      <c r="Z10" s="57"/>
      <c r="AA10" s="57"/>
      <c r="AB10" s="57"/>
      <c r="AC10" s="57"/>
      <c r="AD10" s="56">
        <f>データ!R6</f>
        <v>2970</v>
      </c>
      <c r="AE10" s="56"/>
      <c r="AF10" s="56"/>
      <c r="AG10" s="56"/>
      <c r="AH10" s="56"/>
      <c r="AI10" s="56"/>
      <c r="AJ10" s="56"/>
      <c r="AK10" s="2"/>
      <c r="AL10" s="56">
        <f>データ!V6</f>
        <v>7769</v>
      </c>
      <c r="AM10" s="56"/>
      <c r="AN10" s="56"/>
      <c r="AO10" s="56"/>
      <c r="AP10" s="56"/>
      <c r="AQ10" s="56"/>
      <c r="AR10" s="56"/>
      <c r="AS10" s="56"/>
      <c r="AT10" s="57">
        <f>データ!W6</f>
        <v>4.33</v>
      </c>
      <c r="AU10" s="57"/>
      <c r="AV10" s="57"/>
      <c r="AW10" s="57"/>
      <c r="AX10" s="57"/>
      <c r="AY10" s="57"/>
      <c r="AZ10" s="57"/>
      <c r="BA10" s="57"/>
      <c r="BB10" s="57">
        <f>データ!X6</f>
        <v>1794.23</v>
      </c>
      <c r="BC10" s="57"/>
      <c r="BD10" s="57"/>
      <c r="BE10" s="57"/>
      <c r="BF10" s="57"/>
      <c r="BG10" s="57"/>
      <c r="BH10" s="57"/>
      <c r="BI10" s="57"/>
      <c r="BJ10" s="2"/>
      <c r="BK10" s="2"/>
      <c r="BL10" s="58" t="s">
        <v>37</v>
      </c>
      <c r="BM10" s="59"/>
      <c r="BN10" s="60" t="s">
        <v>38</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83</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y6viiyE0PYruda+PtmSF02u3qoon9OxioU/GeMW/INIyqQQTRidiRMav+hppa2JnChCigxyM6AlDLjxGW0L/KA==" saltValue="q3I8TYCstwP86LywyMneX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7" t="s">
        <v>60</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61</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63</v>
      </c>
      <c r="BG4" s="84"/>
      <c r="BH4" s="84"/>
      <c r="BI4" s="84"/>
      <c r="BJ4" s="84"/>
      <c r="BK4" s="84"/>
      <c r="BL4" s="84"/>
      <c r="BM4" s="84"/>
      <c r="BN4" s="84"/>
      <c r="BO4" s="84"/>
      <c r="BP4" s="84"/>
      <c r="BQ4" s="84" t="s">
        <v>15</v>
      </c>
      <c r="BR4" s="84"/>
      <c r="BS4" s="84"/>
      <c r="BT4" s="84"/>
      <c r="BU4" s="84"/>
      <c r="BV4" s="84"/>
      <c r="BW4" s="84"/>
      <c r="BX4" s="84"/>
      <c r="BY4" s="84"/>
      <c r="BZ4" s="84"/>
      <c r="CA4" s="84"/>
      <c r="CB4" s="84" t="s">
        <v>62</v>
      </c>
      <c r="CC4" s="84"/>
      <c r="CD4" s="84"/>
      <c r="CE4" s="84"/>
      <c r="CF4" s="84"/>
      <c r="CG4" s="84"/>
      <c r="CH4" s="84"/>
      <c r="CI4" s="84"/>
      <c r="CJ4" s="84"/>
      <c r="CK4" s="84"/>
      <c r="CL4" s="84"/>
      <c r="CM4" s="84" t="s">
        <v>0</v>
      </c>
      <c r="CN4" s="84"/>
      <c r="CO4" s="84"/>
      <c r="CP4" s="84"/>
      <c r="CQ4" s="84"/>
      <c r="CR4" s="84"/>
      <c r="CS4" s="84"/>
      <c r="CT4" s="84"/>
      <c r="CU4" s="84"/>
      <c r="CV4" s="84"/>
      <c r="CW4" s="84"/>
      <c r="CX4" s="84" t="s">
        <v>64</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15">
      <c r="A5" s="14" t="s">
        <v>69</v>
      </c>
      <c r="B5" s="18"/>
      <c r="C5" s="18"/>
      <c r="D5" s="18"/>
      <c r="E5" s="18"/>
      <c r="F5" s="18"/>
      <c r="G5" s="18"/>
      <c r="H5" s="22" t="s">
        <v>58</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84</v>
      </c>
      <c r="Y5" s="22" t="s">
        <v>85</v>
      </c>
      <c r="Z5" s="22" t="s">
        <v>86</v>
      </c>
      <c r="AA5" s="22" t="s">
        <v>87</v>
      </c>
      <c r="AB5" s="22" t="s">
        <v>88</v>
      </c>
      <c r="AC5" s="22" t="s">
        <v>89</v>
      </c>
      <c r="AD5" s="22" t="s">
        <v>90</v>
      </c>
      <c r="AE5" s="22" t="s">
        <v>92</v>
      </c>
      <c r="AF5" s="22" t="s">
        <v>93</v>
      </c>
      <c r="AG5" s="22" t="s">
        <v>94</v>
      </c>
      <c r="AH5" s="22" t="s">
        <v>95</v>
      </c>
      <c r="AI5" s="22" t="s">
        <v>45</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15">
      <c r="A6" s="14" t="s">
        <v>96</v>
      </c>
      <c r="B6" s="19">
        <f t="shared" ref="B6:X6" si="1">B7</f>
        <v>2024</v>
      </c>
      <c r="C6" s="19">
        <f t="shared" si="1"/>
        <v>83101</v>
      </c>
      <c r="D6" s="19">
        <f t="shared" si="1"/>
        <v>46</v>
      </c>
      <c r="E6" s="19">
        <f t="shared" si="1"/>
        <v>17</v>
      </c>
      <c r="F6" s="19">
        <f t="shared" si="1"/>
        <v>1</v>
      </c>
      <c r="G6" s="19">
        <f t="shared" si="1"/>
        <v>0</v>
      </c>
      <c r="H6" s="19" t="str">
        <f t="shared" si="1"/>
        <v>茨城県　城里町</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64.45</v>
      </c>
      <c r="P6" s="23">
        <f t="shared" si="1"/>
        <v>44.28</v>
      </c>
      <c r="Q6" s="23">
        <f t="shared" si="1"/>
        <v>93.81</v>
      </c>
      <c r="R6" s="23">
        <f t="shared" si="1"/>
        <v>2970</v>
      </c>
      <c r="S6" s="23">
        <f t="shared" si="1"/>
        <v>17708</v>
      </c>
      <c r="T6" s="23">
        <f t="shared" si="1"/>
        <v>161.80000000000001</v>
      </c>
      <c r="U6" s="23">
        <f t="shared" si="1"/>
        <v>109.44</v>
      </c>
      <c r="V6" s="23">
        <f t="shared" si="1"/>
        <v>7769</v>
      </c>
      <c r="W6" s="23">
        <f t="shared" si="1"/>
        <v>4.33</v>
      </c>
      <c r="X6" s="23">
        <f t="shared" si="1"/>
        <v>1794.23</v>
      </c>
      <c r="Y6" s="27" t="str">
        <f t="shared" ref="Y6:AH6" si="2">IF(Y7="",NA(),Y7)</f>
        <v>-</v>
      </c>
      <c r="Z6" s="27" t="str">
        <f t="shared" si="2"/>
        <v>-</v>
      </c>
      <c r="AA6" s="27">
        <f t="shared" si="2"/>
        <v>107.94</v>
      </c>
      <c r="AB6" s="27">
        <f t="shared" si="2"/>
        <v>101.04</v>
      </c>
      <c r="AC6" s="27">
        <f t="shared" si="2"/>
        <v>102.36</v>
      </c>
      <c r="AD6" s="27" t="str">
        <f t="shared" si="2"/>
        <v>-</v>
      </c>
      <c r="AE6" s="27" t="str">
        <f t="shared" si="2"/>
        <v>-</v>
      </c>
      <c r="AF6" s="27">
        <f t="shared" si="2"/>
        <v>107.19</v>
      </c>
      <c r="AG6" s="27">
        <f t="shared" si="2"/>
        <v>107.04</v>
      </c>
      <c r="AH6" s="27">
        <f t="shared" si="2"/>
        <v>107.83</v>
      </c>
      <c r="AI6" s="23" t="str">
        <f>IF(AI7="","",IF(AI7="-","【-】","【"&amp;SUBSTITUTE(TEXT(AI7,"#,##0.00"),"-","△")&amp;"】"))</f>
        <v>【105.36】</v>
      </c>
      <c r="AJ6" s="27" t="str">
        <f t="shared" ref="AJ6:AS6" si="3">IF(AJ7="",NA(),AJ7)</f>
        <v>-</v>
      </c>
      <c r="AK6" s="27" t="str">
        <f t="shared" si="3"/>
        <v>-</v>
      </c>
      <c r="AL6" s="23">
        <f t="shared" si="3"/>
        <v>0</v>
      </c>
      <c r="AM6" s="23">
        <f t="shared" si="3"/>
        <v>0</v>
      </c>
      <c r="AN6" s="23">
        <f t="shared" si="3"/>
        <v>0</v>
      </c>
      <c r="AO6" s="27" t="str">
        <f t="shared" si="3"/>
        <v>-</v>
      </c>
      <c r="AP6" s="27" t="str">
        <f t="shared" si="3"/>
        <v>-</v>
      </c>
      <c r="AQ6" s="27">
        <f t="shared" si="3"/>
        <v>31.07</v>
      </c>
      <c r="AR6" s="27">
        <f t="shared" si="3"/>
        <v>37.43</v>
      </c>
      <c r="AS6" s="27">
        <f t="shared" si="3"/>
        <v>30.17</v>
      </c>
      <c r="AT6" s="23" t="str">
        <f>IF(AT7="","",IF(AT7="-","【-】","【"&amp;SUBSTITUTE(TEXT(AT7,"#,##0.00"),"-","△")&amp;"】"))</f>
        <v>【3.12】</v>
      </c>
      <c r="AU6" s="27" t="str">
        <f t="shared" ref="AU6:BD6" si="4">IF(AU7="",NA(),AU7)</f>
        <v>-</v>
      </c>
      <c r="AV6" s="27" t="str">
        <f t="shared" si="4"/>
        <v>-</v>
      </c>
      <c r="AW6" s="27">
        <f t="shared" si="4"/>
        <v>58.06</v>
      </c>
      <c r="AX6" s="27">
        <f t="shared" si="4"/>
        <v>66.47</v>
      </c>
      <c r="AY6" s="27">
        <f t="shared" si="4"/>
        <v>66.260000000000005</v>
      </c>
      <c r="AZ6" s="27" t="str">
        <f t="shared" si="4"/>
        <v>-</v>
      </c>
      <c r="BA6" s="27" t="str">
        <f t="shared" si="4"/>
        <v>-</v>
      </c>
      <c r="BB6" s="27">
        <f t="shared" si="4"/>
        <v>51.09</v>
      </c>
      <c r="BC6" s="27">
        <f t="shared" si="4"/>
        <v>57.42</v>
      </c>
      <c r="BD6" s="27">
        <f t="shared" si="4"/>
        <v>56.13</v>
      </c>
      <c r="BE6" s="23" t="str">
        <f>IF(BE7="","",IF(BE7="-","【-】","【"&amp;SUBSTITUTE(TEXT(BE7,"#,##0.00"),"-","△")&amp;"】"))</f>
        <v>【82.75】</v>
      </c>
      <c r="BF6" s="27" t="str">
        <f t="shared" ref="BF6:BO6" si="5">IF(BF7="",NA(),BF7)</f>
        <v>-</v>
      </c>
      <c r="BG6" s="27" t="str">
        <f t="shared" si="5"/>
        <v>-</v>
      </c>
      <c r="BH6" s="27">
        <f t="shared" si="5"/>
        <v>5.88</v>
      </c>
      <c r="BI6" s="23">
        <f t="shared" si="5"/>
        <v>0</v>
      </c>
      <c r="BJ6" s="23">
        <f t="shared" si="5"/>
        <v>0</v>
      </c>
      <c r="BK6" s="27" t="str">
        <f t="shared" si="5"/>
        <v>-</v>
      </c>
      <c r="BL6" s="27" t="str">
        <f t="shared" si="5"/>
        <v>-</v>
      </c>
      <c r="BM6" s="27">
        <f t="shared" si="5"/>
        <v>1194.56</v>
      </c>
      <c r="BN6" s="27">
        <f t="shared" si="5"/>
        <v>1174.6099999999999</v>
      </c>
      <c r="BO6" s="27">
        <f t="shared" si="5"/>
        <v>1343.89</v>
      </c>
      <c r="BP6" s="23" t="str">
        <f>IF(BP7="","",IF(BP7="-","【-】","【"&amp;SUBSTITUTE(TEXT(BP7,"#,##0.00"),"-","△")&amp;"】"))</f>
        <v>【602.56】</v>
      </c>
      <c r="BQ6" s="27" t="str">
        <f t="shared" ref="BQ6:BZ6" si="6">IF(BQ7="",NA(),BQ7)</f>
        <v>-</v>
      </c>
      <c r="BR6" s="27" t="str">
        <f t="shared" si="6"/>
        <v>-</v>
      </c>
      <c r="BS6" s="27">
        <f t="shared" si="6"/>
        <v>96.48</v>
      </c>
      <c r="BT6" s="27">
        <f t="shared" si="6"/>
        <v>85.7</v>
      </c>
      <c r="BU6" s="27">
        <f t="shared" si="6"/>
        <v>76.12</v>
      </c>
      <c r="BV6" s="27" t="str">
        <f t="shared" si="6"/>
        <v>-</v>
      </c>
      <c r="BW6" s="27" t="str">
        <f t="shared" si="6"/>
        <v>-</v>
      </c>
      <c r="BX6" s="27">
        <f t="shared" si="6"/>
        <v>76.78</v>
      </c>
      <c r="BY6" s="27">
        <f t="shared" si="6"/>
        <v>75.41</v>
      </c>
      <c r="BZ6" s="27">
        <f t="shared" si="6"/>
        <v>72.84</v>
      </c>
      <c r="CA6" s="23" t="str">
        <f>IF(CA7="","",IF(CA7="-","【-】","【"&amp;SUBSTITUTE(TEXT(CA7,"#,##0.00"),"-","△")&amp;"】"))</f>
        <v>【97.94】</v>
      </c>
      <c r="CB6" s="27" t="str">
        <f t="shared" ref="CB6:CK6" si="7">IF(CB7="",NA(),CB7)</f>
        <v>-</v>
      </c>
      <c r="CC6" s="27" t="str">
        <f t="shared" si="7"/>
        <v>-</v>
      </c>
      <c r="CD6" s="27">
        <f t="shared" si="7"/>
        <v>154.34</v>
      </c>
      <c r="CE6" s="27">
        <f t="shared" si="7"/>
        <v>174.27</v>
      </c>
      <c r="CF6" s="27">
        <f t="shared" si="7"/>
        <v>197.93</v>
      </c>
      <c r="CG6" s="27" t="str">
        <f t="shared" si="7"/>
        <v>-</v>
      </c>
      <c r="CH6" s="27" t="str">
        <f t="shared" si="7"/>
        <v>-</v>
      </c>
      <c r="CI6" s="27">
        <f t="shared" si="7"/>
        <v>224.31</v>
      </c>
      <c r="CJ6" s="27">
        <f t="shared" si="7"/>
        <v>223.48</v>
      </c>
      <c r="CK6" s="27">
        <f t="shared" si="7"/>
        <v>232.33</v>
      </c>
      <c r="CL6" s="23" t="str">
        <f>IF(CL7="","",IF(CL7="-","【-】","【"&amp;SUBSTITUTE(TEXT(CL7,"#,##0.00"),"-","△")&amp;"】"))</f>
        <v>【140.98】</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f t="shared" si="8"/>
        <v>47.32</v>
      </c>
      <c r="CU6" s="27">
        <f t="shared" si="8"/>
        <v>48.03</v>
      </c>
      <c r="CV6" s="27">
        <f t="shared" si="8"/>
        <v>48.92</v>
      </c>
      <c r="CW6" s="23" t="str">
        <f>IF(CW7="","",IF(CW7="-","【-】","【"&amp;SUBSTITUTE(TEXT(CW7,"#,##0.00"),"-","△")&amp;"】"))</f>
        <v>【60.13】</v>
      </c>
      <c r="CX6" s="27" t="str">
        <f t="shared" ref="CX6:DG6" si="9">IF(CX7="",NA(),CX7)</f>
        <v>-</v>
      </c>
      <c r="CY6" s="27" t="str">
        <f t="shared" si="9"/>
        <v>-</v>
      </c>
      <c r="CZ6" s="27">
        <f t="shared" si="9"/>
        <v>80.260000000000005</v>
      </c>
      <c r="DA6" s="27">
        <f t="shared" si="9"/>
        <v>81.16</v>
      </c>
      <c r="DB6" s="27">
        <f t="shared" si="9"/>
        <v>80.69</v>
      </c>
      <c r="DC6" s="27" t="str">
        <f t="shared" si="9"/>
        <v>-</v>
      </c>
      <c r="DD6" s="27" t="str">
        <f t="shared" si="9"/>
        <v>-</v>
      </c>
      <c r="DE6" s="27">
        <f t="shared" si="9"/>
        <v>81.33</v>
      </c>
      <c r="DF6" s="27">
        <f t="shared" si="9"/>
        <v>80.95</v>
      </c>
      <c r="DG6" s="27">
        <f t="shared" si="9"/>
        <v>80.760000000000005</v>
      </c>
      <c r="DH6" s="23" t="str">
        <f>IF(DH7="","",IF(DH7="-","【-】","【"&amp;SUBSTITUTE(TEXT(DH7,"#,##0.00"),"-","△")&amp;"】"))</f>
        <v>【96.00】</v>
      </c>
      <c r="DI6" s="27" t="str">
        <f t="shared" ref="DI6:DR6" si="10">IF(DI7="",NA(),DI7)</f>
        <v>-</v>
      </c>
      <c r="DJ6" s="27" t="str">
        <f t="shared" si="10"/>
        <v>-</v>
      </c>
      <c r="DK6" s="27">
        <f t="shared" si="10"/>
        <v>2.82</v>
      </c>
      <c r="DL6" s="27">
        <f t="shared" si="10"/>
        <v>5.5</v>
      </c>
      <c r="DM6" s="27">
        <f t="shared" si="10"/>
        <v>8.0399999999999991</v>
      </c>
      <c r="DN6" s="27" t="str">
        <f t="shared" si="10"/>
        <v>-</v>
      </c>
      <c r="DO6" s="27" t="str">
        <f t="shared" si="10"/>
        <v>-</v>
      </c>
      <c r="DP6" s="27">
        <f t="shared" si="10"/>
        <v>22.89</v>
      </c>
      <c r="DQ6" s="27">
        <f t="shared" si="10"/>
        <v>23.37</v>
      </c>
      <c r="DR6" s="27">
        <f t="shared" si="10"/>
        <v>22.1</v>
      </c>
      <c r="DS6" s="23" t="str">
        <f>IF(DS7="","",IF(DS7="-","【-】","【"&amp;SUBSTITUTE(TEXT(DS7,"#,##0.00"),"-","△")&amp;"】"))</f>
        <v>【42.20】</v>
      </c>
      <c r="DT6" s="27" t="str">
        <f t="shared" ref="DT6:EC6" si="11">IF(DT7="",NA(),DT7)</f>
        <v>-</v>
      </c>
      <c r="DU6" s="27" t="str">
        <f t="shared" si="11"/>
        <v>-</v>
      </c>
      <c r="DV6" s="23">
        <f t="shared" si="11"/>
        <v>0</v>
      </c>
      <c r="DW6" s="23">
        <f t="shared" si="11"/>
        <v>0</v>
      </c>
      <c r="DX6" s="23">
        <f t="shared" si="11"/>
        <v>0</v>
      </c>
      <c r="DY6" s="27" t="str">
        <f t="shared" si="11"/>
        <v>-</v>
      </c>
      <c r="DZ6" s="27" t="str">
        <f t="shared" si="11"/>
        <v>-</v>
      </c>
      <c r="EA6" s="23">
        <f t="shared" si="11"/>
        <v>0</v>
      </c>
      <c r="EB6" s="23">
        <f t="shared" si="11"/>
        <v>0</v>
      </c>
      <c r="EC6" s="23">
        <f t="shared" si="11"/>
        <v>0</v>
      </c>
      <c r="ED6" s="23" t="str">
        <f>IF(ED7="","",IF(ED7="-","【-】","【"&amp;SUBSTITUTE(TEXT(ED7,"#,##0.00"),"-","△")&amp;"】"))</f>
        <v>【9.46】</v>
      </c>
      <c r="EE6" s="27" t="str">
        <f t="shared" ref="EE6:EN6" si="12">IF(EE7="",NA(),EE7)</f>
        <v>-</v>
      </c>
      <c r="EF6" s="27" t="str">
        <f t="shared" si="12"/>
        <v>-</v>
      </c>
      <c r="EG6" s="23">
        <f t="shared" si="12"/>
        <v>0</v>
      </c>
      <c r="EH6" s="23">
        <f t="shared" si="12"/>
        <v>0</v>
      </c>
      <c r="EI6" s="23">
        <f t="shared" si="12"/>
        <v>0</v>
      </c>
      <c r="EJ6" s="27" t="str">
        <f t="shared" si="12"/>
        <v>-</v>
      </c>
      <c r="EK6" s="27" t="str">
        <f t="shared" si="12"/>
        <v>-</v>
      </c>
      <c r="EL6" s="27">
        <f t="shared" si="12"/>
        <v>0.09</v>
      </c>
      <c r="EM6" s="27">
        <f t="shared" si="12"/>
        <v>0.1</v>
      </c>
      <c r="EN6" s="27">
        <f t="shared" si="12"/>
        <v>0.04</v>
      </c>
      <c r="EO6" s="23" t="str">
        <f>IF(EO7="","",IF(EO7="-","【-】","【"&amp;SUBSTITUTE(TEXT(EO7,"#,##0.00"),"-","△")&amp;"】"))</f>
        <v>【0.19】</v>
      </c>
    </row>
    <row r="7" spans="1:148" s="13" customFormat="1" x14ac:dyDescent="0.15">
      <c r="A7" s="14"/>
      <c r="B7" s="20">
        <v>2024</v>
      </c>
      <c r="C7" s="20">
        <v>83101</v>
      </c>
      <c r="D7" s="20">
        <v>46</v>
      </c>
      <c r="E7" s="20">
        <v>17</v>
      </c>
      <c r="F7" s="20">
        <v>1</v>
      </c>
      <c r="G7" s="20">
        <v>0</v>
      </c>
      <c r="H7" s="20" t="s">
        <v>65</v>
      </c>
      <c r="I7" s="20" t="s">
        <v>97</v>
      </c>
      <c r="J7" s="20" t="s">
        <v>98</v>
      </c>
      <c r="K7" s="20" t="s">
        <v>99</v>
      </c>
      <c r="L7" s="20" t="s">
        <v>100</v>
      </c>
      <c r="M7" s="20" t="s">
        <v>101</v>
      </c>
      <c r="N7" s="24" t="s">
        <v>102</v>
      </c>
      <c r="O7" s="24">
        <v>64.45</v>
      </c>
      <c r="P7" s="24">
        <v>44.28</v>
      </c>
      <c r="Q7" s="24">
        <v>93.81</v>
      </c>
      <c r="R7" s="24">
        <v>2970</v>
      </c>
      <c r="S7" s="24">
        <v>17708</v>
      </c>
      <c r="T7" s="24">
        <v>161.80000000000001</v>
      </c>
      <c r="U7" s="24">
        <v>109.44</v>
      </c>
      <c r="V7" s="24">
        <v>7769</v>
      </c>
      <c r="W7" s="24">
        <v>4.33</v>
      </c>
      <c r="X7" s="24">
        <v>1794.23</v>
      </c>
      <c r="Y7" s="24" t="s">
        <v>102</v>
      </c>
      <c r="Z7" s="24" t="s">
        <v>102</v>
      </c>
      <c r="AA7" s="24">
        <v>107.94</v>
      </c>
      <c r="AB7" s="24">
        <v>101.04</v>
      </c>
      <c r="AC7" s="24">
        <v>102.36</v>
      </c>
      <c r="AD7" s="24" t="s">
        <v>102</v>
      </c>
      <c r="AE7" s="24" t="s">
        <v>102</v>
      </c>
      <c r="AF7" s="24">
        <v>107.19</v>
      </c>
      <c r="AG7" s="24">
        <v>107.04</v>
      </c>
      <c r="AH7" s="24">
        <v>107.83</v>
      </c>
      <c r="AI7" s="24">
        <v>105.36</v>
      </c>
      <c r="AJ7" s="24" t="s">
        <v>102</v>
      </c>
      <c r="AK7" s="24" t="s">
        <v>102</v>
      </c>
      <c r="AL7" s="24">
        <v>0</v>
      </c>
      <c r="AM7" s="24">
        <v>0</v>
      </c>
      <c r="AN7" s="24">
        <v>0</v>
      </c>
      <c r="AO7" s="24" t="s">
        <v>102</v>
      </c>
      <c r="AP7" s="24" t="s">
        <v>102</v>
      </c>
      <c r="AQ7" s="24">
        <v>31.07</v>
      </c>
      <c r="AR7" s="24">
        <v>37.43</v>
      </c>
      <c r="AS7" s="24">
        <v>30.17</v>
      </c>
      <c r="AT7" s="24">
        <v>3.12</v>
      </c>
      <c r="AU7" s="24" t="s">
        <v>102</v>
      </c>
      <c r="AV7" s="24" t="s">
        <v>102</v>
      </c>
      <c r="AW7" s="24">
        <v>58.06</v>
      </c>
      <c r="AX7" s="24">
        <v>66.47</v>
      </c>
      <c r="AY7" s="24">
        <v>66.260000000000005</v>
      </c>
      <c r="AZ7" s="24" t="s">
        <v>102</v>
      </c>
      <c r="BA7" s="24" t="s">
        <v>102</v>
      </c>
      <c r="BB7" s="24">
        <v>51.09</v>
      </c>
      <c r="BC7" s="24">
        <v>57.42</v>
      </c>
      <c r="BD7" s="24">
        <v>56.13</v>
      </c>
      <c r="BE7" s="24">
        <v>82.75</v>
      </c>
      <c r="BF7" s="24" t="s">
        <v>102</v>
      </c>
      <c r="BG7" s="24" t="s">
        <v>102</v>
      </c>
      <c r="BH7" s="24">
        <v>5.88</v>
      </c>
      <c r="BI7" s="24">
        <v>0</v>
      </c>
      <c r="BJ7" s="24">
        <v>0</v>
      </c>
      <c r="BK7" s="24" t="s">
        <v>102</v>
      </c>
      <c r="BL7" s="24" t="s">
        <v>102</v>
      </c>
      <c r="BM7" s="24">
        <v>1194.56</v>
      </c>
      <c r="BN7" s="24">
        <v>1174.6099999999999</v>
      </c>
      <c r="BO7" s="24">
        <v>1343.89</v>
      </c>
      <c r="BP7" s="24">
        <v>602.55999999999995</v>
      </c>
      <c r="BQ7" s="24" t="s">
        <v>102</v>
      </c>
      <c r="BR7" s="24" t="s">
        <v>102</v>
      </c>
      <c r="BS7" s="24">
        <v>96.48</v>
      </c>
      <c r="BT7" s="24">
        <v>85.7</v>
      </c>
      <c r="BU7" s="24">
        <v>76.12</v>
      </c>
      <c r="BV7" s="24" t="s">
        <v>102</v>
      </c>
      <c r="BW7" s="24" t="s">
        <v>102</v>
      </c>
      <c r="BX7" s="24">
        <v>76.78</v>
      </c>
      <c r="BY7" s="24">
        <v>75.41</v>
      </c>
      <c r="BZ7" s="24">
        <v>72.84</v>
      </c>
      <c r="CA7" s="24">
        <v>97.94</v>
      </c>
      <c r="CB7" s="24" t="s">
        <v>102</v>
      </c>
      <c r="CC7" s="24" t="s">
        <v>102</v>
      </c>
      <c r="CD7" s="24">
        <v>154.34</v>
      </c>
      <c r="CE7" s="24">
        <v>174.27</v>
      </c>
      <c r="CF7" s="24">
        <v>197.93</v>
      </c>
      <c r="CG7" s="24" t="s">
        <v>102</v>
      </c>
      <c r="CH7" s="24" t="s">
        <v>102</v>
      </c>
      <c r="CI7" s="24">
        <v>224.31</v>
      </c>
      <c r="CJ7" s="24">
        <v>223.48</v>
      </c>
      <c r="CK7" s="24">
        <v>232.33</v>
      </c>
      <c r="CL7" s="24">
        <v>140.97999999999999</v>
      </c>
      <c r="CM7" s="24" t="s">
        <v>102</v>
      </c>
      <c r="CN7" s="24" t="s">
        <v>102</v>
      </c>
      <c r="CO7" s="24" t="s">
        <v>102</v>
      </c>
      <c r="CP7" s="24" t="s">
        <v>102</v>
      </c>
      <c r="CQ7" s="24" t="s">
        <v>102</v>
      </c>
      <c r="CR7" s="24" t="s">
        <v>102</v>
      </c>
      <c r="CS7" s="24" t="s">
        <v>102</v>
      </c>
      <c r="CT7" s="24">
        <v>47.32</v>
      </c>
      <c r="CU7" s="24">
        <v>48.03</v>
      </c>
      <c r="CV7" s="24">
        <v>48.92</v>
      </c>
      <c r="CW7" s="24">
        <v>60.13</v>
      </c>
      <c r="CX7" s="24" t="s">
        <v>102</v>
      </c>
      <c r="CY7" s="24" t="s">
        <v>102</v>
      </c>
      <c r="CZ7" s="24">
        <v>80.260000000000005</v>
      </c>
      <c r="DA7" s="24">
        <v>81.16</v>
      </c>
      <c r="DB7" s="24">
        <v>80.69</v>
      </c>
      <c r="DC7" s="24" t="s">
        <v>102</v>
      </c>
      <c r="DD7" s="24" t="s">
        <v>102</v>
      </c>
      <c r="DE7" s="24">
        <v>81.33</v>
      </c>
      <c r="DF7" s="24">
        <v>80.95</v>
      </c>
      <c r="DG7" s="24">
        <v>80.760000000000005</v>
      </c>
      <c r="DH7" s="24">
        <v>96</v>
      </c>
      <c r="DI7" s="24" t="s">
        <v>102</v>
      </c>
      <c r="DJ7" s="24" t="s">
        <v>102</v>
      </c>
      <c r="DK7" s="24">
        <v>2.82</v>
      </c>
      <c r="DL7" s="24">
        <v>5.5</v>
      </c>
      <c r="DM7" s="24">
        <v>8.0399999999999991</v>
      </c>
      <c r="DN7" s="24" t="s">
        <v>102</v>
      </c>
      <c r="DO7" s="24" t="s">
        <v>102</v>
      </c>
      <c r="DP7" s="24">
        <v>22.89</v>
      </c>
      <c r="DQ7" s="24">
        <v>23.37</v>
      </c>
      <c r="DR7" s="24">
        <v>22.1</v>
      </c>
      <c r="DS7" s="24">
        <v>42.2</v>
      </c>
      <c r="DT7" s="24" t="s">
        <v>102</v>
      </c>
      <c r="DU7" s="24" t="s">
        <v>102</v>
      </c>
      <c r="DV7" s="24">
        <v>0</v>
      </c>
      <c r="DW7" s="24">
        <v>0</v>
      </c>
      <c r="DX7" s="24">
        <v>0</v>
      </c>
      <c r="DY7" s="24" t="s">
        <v>102</v>
      </c>
      <c r="DZ7" s="24" t="s">
        <v>102</v>
      </c>
      <c r="EA7" s="24">
        <v>0</v>
      </c>
      <c r="EB7" s="24">
        <v>0</v>
      </c>
      <c r="EC7" s="24">
        <v>0</v>
      </c>
      <c r="ED7" s="24">
        <v>9.4600000000000009</v>
      </c>
      <c r="EE7" s="24" t="s">
        <v>102</v>
      </c>
      <c r="EF7" s="24" t="s">
        <v>102</v>
      </c>
      <c r="EG7" s="24">
        <v>0</v>
      </c>
      <c r="EH7" s="24">
        <v>0</v>
      </c>
      <c r="EI7" s="24">
        <v>0</v>
      </c>
      <c r="EJ7" s="24" t="s">
        <v>102</v>
      </c>
      <c r="EK7" s="24" t="s">
        <v>102</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2025-12-23T05:57:54Z</dcterms:created>
  <dcterms:modified xsi:type="dcterms:W3CDTF">2026-02-26T07:08:35Z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2026-01-27T01:49:29Z</vt:filetime>
  </property>
</Properties>
</file>