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E85303B5-2EA8-48EA-AC43-26D10CFB3F2D}" xr6:coauthVersionLast="47" xr6:coauthVersionMax="47" xr10:uidLastSave="{00000000-0000-0000-0000-000000000000}"/>
  <workbookProtection workbookAlgorithmName="SHA-512" workbookHashValue="n0DsyVPsAvMZEA5voH4KZRcZrGszCy7VWiWG6HyVaHJtup71jWpaIEzRLXxVMDjJXJz420xO8exodQYLzVoCeQ==" workbookSaltValue="zMxqp03BuW7xnrCjxA+6J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<sst xmlns="http://schemas.openxmlformats.org/spreadsheetml/2006/main" count="275" uniqueCount="114">
  <si>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</si>
  <si>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</si>
  <si>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</si>
  <si>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</si>
  <si>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</si>
  <si>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</si>
  <si>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</si>
  <si>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</si>
  <si>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</si>
  <si>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</si>
  <si>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</si>
  <si>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</si>
  <si>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</si>
  <si>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</si>
  <si>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</si>
  <si>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</si>
  <si>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</si>
  <si>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</si>
  <si>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</si>
  <si>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</si>
  <si>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</si>
  <si>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</si>
  <si>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</si>
  <si>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</si>
  <si>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</si>
  <si>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</si>
  <si>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</si>
  <si>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</si>
  <si>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</si>
  <si>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</si>
  <si>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</si>
  <si>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</si>
  <si>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</si>
  <si>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</si>
  <si>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</si>
  <si>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</si>
  <si>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</si>
  <si>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</si>
  <si>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</si>
  <si>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</si>
  <si>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</si>
  <si>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</si>
  <si>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</si>
  <si>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</si>
  <si>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</si>
  <si>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</si>
  <si>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</si>
  <si>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</si>
  <si>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</si>
  <si>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</si>
  <si>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</si>
  <si>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</si>
  <si>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</si>
  <si>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</si>
  <si>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</si>
  <si>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</si>
  <si>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</si>
  <si>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</si>
  <si>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</si>
  <si>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</si>
  <si>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</si>
  <si>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</si>
  <si>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</si>
  <si>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</si>
  <si>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</si>
  <si>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茨城県　城里町</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</si>
  <si>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</si>
  <si>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</si>
  <si>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</si>
  <si>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</si>
  <si>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</si>
  <si>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</si>
  <si>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</si>
  <si>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</si>
  <si>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</si>
  <si>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</si>
  <si>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</si>
  <si>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</si>
  <si>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</si>
  <si>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</si>
  <si>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</si>
  <si>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</si>
  <si>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</si>
  <si>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</si>
  <si>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</si>
  <si>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</si>
  <si>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</si>
  <si>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</si>
  <si>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</si>
  <si>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</si>
  <si>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</si>
  <si>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</si>
  <si>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</si>
  <si>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</si>
  <si>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</si>
  <si>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</si>
  <si>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</si>
  <si>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</si>
  <si>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</si>
  <si>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</si>
  <si>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</si>
  <si>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</si>
  <si>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</si>
  <si>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</si>
  <si>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</si>
  <si>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</si>
  <si>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</si>
  <si>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</si>
  <si>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</si>
  <si>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</si>
  <si>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</si>
  <si>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
　100％を超えており、前年度よりも微増しているが、一般会計補助金に大きく依存しているため、引き続き使用料収入の確保と維持管理費の削減に努めていく必要がある。
③流動比率
　前年度同様、類似団体平均値を上回っている。流動負債は主に企業債であるが、償還については一般会計補助金に依存していることから、使用料収入の確保に努めていく必要がある。
⑤経費回収率　⑥汚水処理原価
　汚水処理原価は類似団体に比べ低いが、経費回収率は100%未満であり、下水道使用料で汚水処理費が賄えていないことから、さらなる使用料収入の確保、さらに汚水処理費のコスト削減に努める必要がある。
⑦施設利用率
　類似団体平均値より高い数値となっている。しかし、今後の汚水処理人口の減少等を見据え、広域化・共同化による段階的な農業集落排水の統合により、適切な施設規模での更新や更なる稼働率を目指していく。
⑧水洗化率
　前年度よりも微増しているが、類似団体平均値よりも低い状況である。今後も広報活動などによる普及活動を図り、接続率向上に努めていく。</t>
    <rPh sb="14" eb="15">
      <t>コ</t>
    </rPh>
    <rPh sb="20" eb="22">
      <t>ゼンネン</t>
    </rPh>
    <rPh sb="22" eb="23">
      <t>ド</t>
    </rPh>
    <rPh sb="26" eb="28">
      <t>ビゾウ</t>
    </rPh>
    <rPh sb="34" eb="41">
      <t>イッパンカイ</t>
    </rPh>
    <rPh sb="54" eb="55">
      <t>ヒ</t>
    </rPh>
    <rPh sb="56" eb="57">
      <t>ツヅ</t>
    </rPh>
    <rPh sb="89" eb="91">
      <t>リュウドウ</t>
    </rPh>
    <rPh sb="91" eb="93">
      <t>ヒリツ</t>
    </rPh>
    <rPh sb="98" eb="100">
      <t>ドウヨウ</t>
    </rPh>
    <rPh sb="116" eb="118">
      <t>リュウドウ</t>
    </rPh>
    <rPh sb="118" eb="120">
      <t>フサイ</t>
    </rPh>
    <rPh sb="142" eb="144">
      <t>ホジョ</t>
    </rPh>
    <rPh sb="415" eb="417">
      <t>ルイジ</t>
    </rPh>
    <rPh sb="417" eb="419">
      <t>ダンタイ</t>
    </rPh>
    <rPh sb="419" eb="422">
      <t>ヘイキンチ</t>
    </rPh>
    <rPh sb="425" eb="426">
      <t>ヒク</t>
    </rPh>
    <rPh sb="427" eb="432">
      <t>ジョウ</t>
    </rPh>
    <rPh sb="436" eb="438">
      <t>コウホウ</t>
    </rPh>
    <rPh sb="438" eb="440">
      <t>カツドウ</t>
    </rPh>
    <rPh sb="445" eb="447">
      <t>フキュウ</t>
    </rPh>
    <rPh sb="447" eb="449">
      <t>カツドウ</t>
    </rPh>
    <phoneticPr fontId="1"/>
  </si>
  <si>
    <t xml:space="preserve">①有形固定資産減価償却率
　令和４年度から法適用となったことから、数値としては小さいが、個々の耐用年数に留意する必要がある。
②管渠老朽化率③管渠改善率
　特定環境保全公共下水道事業は、平成10年より供用開始しており、25年以上が経過している。管渠の更新・改良の時期に至っていないが、マンホールポンプ施設の各種設備の劣化や損傷の増加が見込まれるため、ストックマネジメント計画に基づき、計画的かつ効率的な修繕・改修を実施していく必要がある。
</t>
    <rPh sb="1" eb="3">
      <t>ユウケイ</t>
    </rPh>
    <rPh sb="3" eb="7">
      <t>コテイシサン</t>
    </rPh>
    <rPh sb="7" eb="9">
      <t>ゲンカ</t>
    </rPh>
    <rPh sb="9" eb="12">
      <t>ショウキャクリツ</t>
    </rPh>
    <rPh sb="14" eb="16">
      <t>レイワ</t>
    </rPh>
    <rPh sb="17" eb="19">
      <t>ネンド</t>
    </rPh>
    <rPh sb="21" eb="24">
      <t>ホウテキヨウ</t>
    </rPh>
    <rPh sb="64" eb="70">
      <t>カンキョロウキュウカリツ</t>
    </rPh>
    <rPh sb="71" eb="76">
      <t>カンキョカイゼンリツ</t>
    </rPh>
    <rPh sb="158" eb="160">
      <t>レッカ</t>
    </rPh>
    <rPh sb="161" eb="163">
      <t>ソンショウ</t>
    </rPh>
    <rPh sb="164" eb="166">
      <t>ゾウカ</t>
    </rPh>
    <rPh sb="167" eb="169">
      <t>ミコ</t>
    </rPh>
    <rPh sb="185" eb="187">
      <t>ケイカク</t>
    </rPh>
    <rPh sb="188" eb="189">
      <t>モト</t>
    </rPh>
    <rPh sb="201" eb="203">
      <t>シュウゼン</t>
    </rPh>
    <rPh sb="204" eb="206">
      <t>カイシュウ</t>
    </rPh>
    <rPh sb="207" eb="209">
      <t>ジッシ</t>
    </rPh>
    <rPh sb="213" eb="215">
      <t>ヒツヨウ</t>
    </rPh>
    <phoneticPr fontId="1"/>
  </si>
  <si>
    <t>（ア）急速な人口減少に伴うサービス需要の減少
　広域化・共同化による段階的な農業集落排水の統合により、特定環境保全公共下水道の汚水処理人口を増やし、安定的な下水道サービスの確保に取り組む。
（イ）施設の老朽化に伴う更新需要の増大
（エ）近年の職員給与費の増加や物価高騰による営業費用の増加の影響
　マンホールポンプ施設の各種設備の修繕・改修の増加、人件費上昇や物価高騰による維持管理費の増加に伴い、経費回収率の低下が予想されることから、経営戦略に基づき使用料単価の見直しを講じ、安定した使用料収入を確保し、ストックマネジメント計画に基づいた修繕・改修の実施により、維持管理費の削減に努める。
（ウ）公営企業に携わる人材確保の困難
　短期間での人事異動や技術系職員が配属されていないことから、専門的な知識・経験を有する職員が減少。研修会への参加等により、人材育成や技術継承に努める。</t>
    <rPh sb="24" eb="27">
      <t>コウイキカ</t>
    </rPh>
    <rPh sb="28" eb="31">
      <t>キョウドウカ</t>
    </rPh>
    <rPh sb="38" eb="44">
      <t>ノウギョウ</t>
    </rPh>
    <rPh sb="45" eb="47">
      <t>トウゴウ</t>
    </rPh>
    <rPh sb="57" eb="63">
      <t>コウキョウゲ</t>
    </rPh>
    <rPh sb="70" eb="71">
      <t>フ</t>
    </rPh>
    <rPh sb="74" eb="77">
      <t>アンテイテキ</t>
    </rPh>
    <rPh sb="78" eb="81">
      <t>ゲスイドウ</t>
    </rPh>
    <rPh sb="168" eb="170">
      <t>カイシュウ</t>
    </rPh>
    <rPh sb="171" eb="173">
      <t>ゾウカ</t>
    </rPh>
    <rPh sb="174" eb="177">
      <t>ジンケンヒ</t>
    </rPh>
    <rPh sb="177" eb="179">
      <t>ジョウショウ</t>
    </rPh>
    <rPh sb="182" eb="184">
      <t>コウトウ</t>
    </rPh>
    <rPh sb="187" eb="193">
      <t>イジカンリ</t>
    </rPh>
    <rPh sb="193" eb="195">
      <t>ゾウカ</t>
    </rPh>
    <rPh sb="196" eb="197">
      <t>トモナ</t>
    </rPh>
    <rPh sb="223" eb="224">
      <t>モト</t>
    </rPh>
    <rPh sb="226" eb="232">
      <t>シヨウリョウ</t>
    </rPh>
    <rPh sb="232" eb="234">
      <t>ミナオ</t>
    </rPh>
    <rPh sb="263" eb="265">
      <t>ケイカク</t>
    </rPh>
    <rPh sb="291" eb="292">
      <t>ツト</t>
    </rPh>
    <rPh sb="316" eb="319">
      <t>タンキカン</t>
    </rPh>
    <rPh sb="321" eb="325">
      <t>ジンジイドウ</t>
    </rPh>
    <rPh sb="332" eb="334">
      <t>ハイゾク</t>
    </rPh>
    <rPh sb="364" eb="367">
      <t>ケンシュウカイ</t>
    </rPh>
    <rPh sb="369" eb="371">
      <t>サンカ</t>
    </rPh>
    <rPh sb="371" eb="372">
      <t>トウ</t>
    </rPh>
    <rPh sb="376" eb="378">
      <t>ジンザイ</t>
    </rPh>
    <rPh sb="386" eb="387">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</si>
</sst>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329-4A99-847B-BB6F7EEED8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9329-4A99-847B-BB6F7EEED8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54.83</c:v>
                </c:pt>
                <c:pt idx="3">
                  <c:v>65.5</c:v>
                </c:pt>
                <c:pt idx="4">
                  <c:v>62.08</c:v>
                </c:pt>
              </c:numCache>
            </c:numRef>
          </c:val>
          <c:extLst>
            <c:ext xmlns:c16="http://schemas.microsoft.com/office/drawing/2014/chart" uri="{C3380CC4-5D6E-409C-BE32-E72D297353CC}">
              <c16:uniqueId val="{00000000-8A7E-4284-B389-B0AF6F1923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8A7E-4284-B389-B0AF6F1923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74.930000000000007</c:v>
                </c:pt>
                <c:pt idx="3">
                  <c:v>76.400000000000006</c:v>
                </c:pt>
                <c:pt idx="4">
                  <c:v>76.97</c:v>
                </c:pt>
              </c:numCache>
            </c:numRef>
          </c:val>
          <c:extLst>
            <c:ext xmlns:c16="http://schemas.microsoft.com/office/drawing/2014/chart" uri="{C3380CC4-5D6E-409C-BE32-E72D297353CC}">
              <c16:uniqueId val="{00000000-C746-4FC8-82C9-40CB853F18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C746-4FC8-82C9-40CB853F18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102.37</c:v>
                </c:pt>
                <c:pt idx="3">
                  <c:v>103.5</c:v>
                </c:pt>
                <c:pt idx="4">
                  <c:v>104.3</c:v>
                </c:pt>
              </c:numCache>
            </c:numRef>
          </c:val>
          <c:extLst>
            <c:ext xmlns:c16="http://schemas.microsoft.com/office/drawing/2014/chart" uri="{C3380CC4-5D6E-409C-BE32-E72D297353CC}">
              <c16:uniqueId val="{00000000-0253-4853-88AF-361D19F63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0253-4853-88AF-361D19F63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3.04</c:v>
                </c:pt>
                <c:pt idx="3">
                  <c:v>6.01</c:v>
                </c:pt>
                <c:pt idx="4">
                  <c:v>8.99</c:v>
                </c:pt>
              </c:numCache>
            </c:numRef>
          </c:val>
          <c:extLst>
            <c:ext xmlns:c16="http://schemas.microsoft.com/office/drawing/2014/chart" uri="{C3380CC4-5D6E-409C-BE32-E72D297353CC}">
              <c16:uniqueId val="{00000000-D4F2-4647-89E9-EF0F1E4852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D4F2-4647-89E9-EF0F1E4852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E7-4ABD-880E-FD96DD6F73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38E7-4ABD-880E-FD96DD6F73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F39-4776-9E77-097B4E1B83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5F39-4776-9E77-097B4E1B83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66.59</c:v>
                </c:pt>
                <c:pt idx="3">
                  <c:v>59.78</c:v>
                </c:pt>
                <c:pt idx="4">
                  <c:v>61.97</c:v>
                </c:pt>
              </c:numCache>
            </c:numRef>
          </c:val>
          <c:extLst>
            <c:ext xmlns:c16="http://schemas.microsoft.com/office/drawing/2014/chart" uri="{C3380CC4-5D6E-409C-BE32-E72D297353CC}">
              <c16:uniqueId val="{00000000-4FA8-4BD2-83C1-FDD1F99E4C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4FA8-4BD2-83C1-FDD1F99E4C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2CF-4FEC-B7C2-41F627634E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02CF-4FEC-B7C2-41F627634E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71.69</c:v>
                </c:pt>
                <c:pt idx="3">
                  <c:v>81.83</c:v>
                </c:pt>
                <c:pt idx="4">
                  <c:v>70.05</c:v>
                </c:pt>
              </c:numCache>
            </c:numRef>
          </c:val>
          <c:extLst>
            <c:ext xmlns:c16="http://schemas.microsoft.com/office/drawing/2014/chart" uri="{C3380CC4-5D6E-409C-BE32-E72D297353CC}">
              <c16:uniqueId val="{00000000-39BC-4F86-8026-3A3914C973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39BC-4F86-8026-3A3914C973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210.04</c:v>
                </c:pt>
                <c:pt idx="3">
                  <c:v>185.47</c:v>
                </c:pt>
                <c:pt idx="4">
                  <c:v>218.08</c:v>
                </c:pt>
              </c:numCache>
            </c:numRef>
          </c:val>
          <c:extLst>
            <c:ext xmlns:c16="http://schemas.microsoft.com/office/drawing/2014/chart" uri="{C3380CC4-5D6E-409C-BE32-E72D297353CC}">
              <c16:uniqueId val="{00000000-3164-4372-8187-C2694BA1ED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3164-4372-8187-C2694BA1ED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城里町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7</v>
      </c>
      <c r="C7" s="62"/>
      <c r="D7" s="62"/>
      <c r="E7" s="62"/>
      <c r="F7" s="62"/>
      <c r="G7" s="62"/>
      <c r="H7" s="62"/>
      <c r="I7" s="62" t="s">
        <v>14</v>
      </c>
      <c r="J7" s="62"/>
      <c r="K7" s="62"/>
      <c r="L7" s="62"/>
      <c r="M7" s="62"/>
      <c r="N7" s="62"/>
      <c r="O7" s="62"/>
      <c r="P7" s="62" t="s">
        <v>6</v>
      </c>
      <c r="Q7" s="62"/>
      <c r="R7" s="62"/>
      <c r="S7" s="62"/>
      <c r="T7" s="62"/>
      <c r="U7" s="62"/>
      <c r="V7" s="62"/>
      <c r="W7" s="62" t="s">
        <v>16</v>
      </c>
      <c r="X7" s="62"/>
      <c r="Y7" s="62"/>
      <c r="Z7" s="62"/>
      <c r="AA7" s="62"/>
      <c r="AB7" s="62"/>
      <c r="AC7" s="62"/>
      <c r="AD7" s="62" t="s">
        <v>5</v>
      </c>
      <c r="AE7" s="62"/>
      <c r="AF7" s="62"/>
      <c r="AG7" s="62"/>
      <c r="AH7" s="62"/>
      <c r="AI7" s="62"/>
      <c r="AJ7" s="62"/>
      <c r="AK7" s="3"/>
      <c r="AL7" s="62" t="s">
        <v>17</v>
      </c>
      <c r="AM7" s="62"/>
      <c r="AN7" s="62"/>
      <c r="AO7" s="62"/>
      <c r="AP7" s="62"/>
      <c r="AQ7" s="62"/>
      <c r="AR7" s="62"/>
      <c r="AS7" s="62"/>
      <c r="AT7" s="62" t="s">
        <v>11</v>
      </c>
      <c r="AU7" s="62"/>
      <c r="AV7" s="62"/>
      <c r="AW7" s="62"/>
      <c r="AX7" s="62"/>
      <c r="AY7" s="62"/>
      <c r="AZ7" s="62"/>
      <c r="BA7" s="62"/>
      <c r="BB7" s="62" t="s">
        <v>18</v>
      </c>
      <c r="BC7" s="62"/>
      <c r="BD7" s="62"/>
      <c r="BE7" s="62"/>
      <c r="BF7" s="62"/>
      <c r="BG7" s="62"/>
      <c r="BH7" s="62"/>
      <c r="BI7" s="62"/>
      <c r="BJ7" s="3"/>
      <c r="BK7" s="3"/>
      <c r="BL7" s="73" t="s">
        <v>19</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56">
        <f>データ!S6</f>
        <v>17708</v>
      </c>
      <c r="AM8" s="56"/>
      <c r="AN8" s="56"/>
      <c r="AO8" s="56"/>
      <c r="AP8" s="56"/>
      <c r="AQ8" s="56"/>
      <c r="AR8" s="56"/>
      <c r="AS8" s="56"/>
      <c r="AT8" s="57">
        <f>データ!T6</f>
        <v>161.80000000000001</v>
      </c>
      <c r="AU8" s="57"/>
      <c r="AV8" s="57"/>
      <c r="AW8" s="57"/>
      <c r="AX8" s="57"/>
      <c r="AY8" s="57"/>
      <c r="AZ8" s="57"/>
      <c r="BA8" s="57"/>
      <c r="BB8" s="57">
        <f>データ!U6</f>
        <v>109.44</v>
      </c>
      <c r="BC8" s="57"/>
      <c r="BD8" s="57"/>
      <c r="BE8" s="57"/>
      <c r="BF8" s="57"/>
      <c r="BG8" s="57"/>
      <c r="BH8" s="57"/>
      <c r="BI8" s="57"/>
      <c r="BJ8" s="3"/>
      <c r="BK8" s="3"/>
      <c r="BL8" s="67" t="s">
        <v>13</v>
      </c>
      <c r="BM8" s="68"/>
      <c r="BN8" s="69" t="s">
        <v>21</v>
      </c>
      <c r="BO8" s="69"/>
      <c r="BP8" s="69"/>
      <c r="BQ8" s="69"/>
      <c r="BR8" s="69"/>
      <c r="BS8" s="69"/>
      <c r="BT8" s="69"/>
      <c r="BU8" s="69"/>
      <c r="BV8" s="69"/>
      <c r="BW8" s="69"/>
      <c r="BX8" s="69"/>
      <c r="BY8" s="70"/>
    </row>
    <row r="9" spans="1:78" ht="18.75" customHeight="1" x14ac:dyDescent="0.15">
      <c r="A9" s="2"/>
      <c r="B9" s="62" t="s">
        <v>23</v>
      </c>
      <c r="C9" s="62"/>
      <c r="D9" s="62"/>
      <c r="E9" s="62"/>
      <c r="F9" s="62"/>
      <c r="G9" s="62"/>
      <c r="H9" s="62"/>
      <c r="I9" s="62" t="s">
        <v>24</v>
      </c>
      <c r="J9" s="62"/>
      <c r="K9" s="62"/>
      <c r="L9" s="62"/>
      <c r="M9" s="62"/>
      <c r="N9" s="62"/>
      <c r="O9" s="62"/>
      <c r="P9" s="62" t="s">
        <v>26</v>
      </c>
      <c r="Q9" s="62"/>
      <c r="R9" s="62"/>
      <c r="S9" s="62"/>
      <c r="T9" s="62"/>
      <c r="U9" s="62"/>
      <c r="V9" s="62"/>
      <c r="W9" s="62" t="s">
        <v>27</v>
      </c>
      <c r="X9" s="62"/>
      <c r="Y9" s="62"/>
      <c r="Z9" s="62"/>
      <c r="AA9" s="62"/>
      <c r="AB9" s="62"/>
      <c r="AC9" s="62"/>
      <c r="AD9" s="62" t="s">
        <v>22</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34</v>
      </c>
      <c r="BC9" s="62"/>
      <c r="BD9" s="62"/>
      <c r="BE9" s="62"/>
      <c r="BF9" s="62"/>
      <c r="BG9" s="62"/>
      <c r="BH9" s="62"/>
      <c r="BI9" s="62"/>
      <c r="BJ9" s="3"/>
      <c r="BK9" s="3"/>
      <c r="BL9" s="63" t="s">
        <v>35</v>
      </c>
      <c r="BM9" s="64"/>
      <c r="BN9" s="65" t="s">
        <v>37</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68.39</v>
      </c>
      <c r="J10" s="57"/>
      <c r="K10" s="57"/>
      <c r="L10" s="57"/>
      <c r="M10" s="57"/>
      <c r="N10" s="57"/>
      <c r="O10" s="57"/>
      <c r="P10" s="57">
        <f>データ!P6</f>
        <v>20.12</v>
      </c>
      <c r="Q10" s="57"/>
      <c r="R10" s="57"/>
      <c r="S10" s="57"/>
      <c r="T10" s="57"/>
      <c r="U10" s="57"/>
      <c r="V10" s="57"/>
      <c r="W10" s="57">
        <f>データ!Q6</f>
        <v>99.22</v>
      </c>
      <c r="X10" s="57"/>
      <c r="Y10" s="57"/>
      <c r="Z10" s="57"/>
      <c r="AA10" s="57"/>
      <c r="AB10" s="57"/>
      <c r="AC10" s="57"/>
      <c r="AD10" s="56">
        <f>データ!R6</f>
        <v>2970</v>
      </c>
      <c r="AE10" s="56"/>
      <c r="AF10" s="56"/>
      <c r="AG10" s="56"/>
      <c r="AH10" s="56"/>
      <c r="AI10" s="56"/>
      <c r="AJ10" s="56"/>
      <c r="AK10" s="2"/>
      <c r="AL10" s="56">
        <f>データ!V6</f>
        <v>3530</v>
      </c>
      <c r="AM10" s="56"/>
      <c r="AN10" s="56"/>
      <c r="AO10" s="56"/>
      <c r="AP10" s="56"/>
      <c r="AQ10" s="56"/>
      <c r="AR10" s="56"/>
      <c r="AS10" s="56"/>
      <c r="AT10" s="57">
        <f>データ!W6</f>
        <v>2.84</v>
      </c>
      <c r="AU10" s="57"/>
      <c r="AV10" s="57"/>
      <c r="AW10" s="57"/>
      <c r="AX10" s="57"/>
      <c r="AY10" s="57"/>
      <c r="AZ10" s="57"/>
      <c r="BA10" s="57"/>
      <c r="BB10" s="57">
        <f>データ!X6</f>
        <v>1242.96</v>
      </c>
      <c r="BC10" s="57"/>
      <c r="BD10" s="57"/>
      <c r="BE10" s="57"/>
      <c r="BF10" s="57"/>
      <c r="BG10" s="57"/>
      <c r="BH10" s="57"/>
      <c r="BI10" s="57"/>
      <c r="BJ10" s="2"/>
      <c r="BK10" s="2"/>
      <c r="BL10" s="58" t="s">
        <v>38</v>
      </c>
      <c r="BM10" s="59"/>
      <c r="BN10" s="60" t="s">
        <v>40</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N5W2Eghe73BgpIvntiApr6XIKpIVz8sJggkYjicSWz8THoYiEI1ePuzdhNb6Ms4ZbRCIYIlQF6g+on3IIRbvSA==" saltValue="fcLfdGyqMYqj9Rh+WIgSL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7" t="s">
        <v>61</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64</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1</v>
      </c>
      <c r="CN4" s="84"/>
      <c r="CO4" s="84"/>
      <c r="CP4" s="84"/>
      <c r="CQ4" s="84"/>
      <c r="CR4" s="84"/>
      <c r="CS4" s="84"/>
      <c r="CT4" s="84"/>
      <c r="CU4" s="84"/>
      <c r="CV4" s="84"/>
      <c r="CW4" s="84"/>
      <c r="CX4" s="84" t="s">
        <v>66</v>
      </c>
      <c r="CY4" s="84"/>
      <c r="CZ4" s="84"/>
      <c r="DA4" s="84"/>
      <c r="DB4" s="84"/>
      <c r="DC4" s="84"/>
      <c r="DD4" s="84"/>
      <c r="DE4" s="84"/>
      <c r="DF4" s="84"/>
      <c r="DG4" s="84"/>
      <c r="DH4" s="84"/>
      <c r="DI4" s="84" t="s">
        <v>67</v>
      </c>
      <c r="DJ4" s="84"/>
      <c r="DK4" s="84"/>
      <c r="DL4" s="84"/>
      <c r="DM4" s="84"/>
      <c r="DN4" s="84"/>
      <c r="DO4" s="84"/>
      <c r="DP4" s="84"/>
      <c r="DQ4" s="84"/>
      <c r="DR4" s="84"/>
      <c r="DS4" s="84"/>
      <c r="DT4" s="84" t="s">
        <v>68</v>
      </c>
      <c r="DU4" s="84"/>
      <c r="DV4" s="84"/>
      <c r="DW4" s="84"/>
      <c r="DX4" s="84"/>
      <c r="DY4" s="84"/>
      <c r="DZ4" s="84"/>
      <c r="EA4" s="84"/>
      <c r="EB4" s="84"/>
      <c r="EC4" s="84"/>
      <c r="ED4" s="84"/>
      <c r="EE4" s="84" t="s">
        <v>69</v>
      </c>
      <c r="EF4" s="84"/>
      <c r="EG4" s="84"/>
      <c r="EH4" s="84"/>
      <c r="EI4" s="84"/>
      <c r="EJ4" s="84"/>
      <c r="EK4" s="84"/>
      <c r="EL4" s="84"/>
      <c r="EM4" s="84"/>
      <c r="EN4" s="84"/>
      <c r="EO4" s="84"/>
    </row>
    <row r="5" spans="1:148" x14ac:dyDescent="0.15">
      <c r="A5" s="14" t="s">
        <v>70</v>
      </c>
      <c r="B5" s="18"/>
      <c r="C5" s="18"/>
      <c r="D5" s="18"/>
      <c r="E5" s="18"/>
      <c r="F5" s="18"/>
      <c r="G5" s="18"/>
      <c r="H5" s="22" t="s">
        <v>59</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83101</v>
      </c>
      <c r="D6" s="19">
        <f t="shared" si="1"/>
        <v>46</v>
      </c>
      <c r="E6" s="19">
        <f t="shared" si="1"/>
        <v>17</v>
      </c>
      <c r="F6" s="19">
        <f t="shared" si="1"/>
        <v>4</v>
      </c>
      <c r="G6" s="19">
        <f t="shared" si="1"/>
        <v>0</v>
      </c>
      <c r="H6" s="19" t="str">
        <f t="shared" si="1"/>
        <v>茨城県　城里町</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68.39</v>
      </c>
      <c r="P6" s="23">
        <f t="shared" si="1"/>
        <v>20.12</v>
      </c>
      <c r="Q6" s="23">
        <f t="shared" si="1"/>
        <v>99.22</v>
      </c>
      <c r="R6" s="23">
        <f t="shared" si="1"/>
        <v>2970</v>
      </c>
      <c r="S6" s="23">
        <f t="shared" si="1"/>
        <v>17708</v>
      </c>
      <c r="T6" s="23">
        <f t="shared" si="1"/>
        <v>161.80000000000001</v>
      </c>
      <c r="U6" s="23">
        <f t="shared" si="1"/>
        <v>109.44</v>
      </c>
      <c r="V6" s="23">
        <f t="shared" si="1"/>
        <v>3530</v>
      </c>
      <c r="W6" s="23">
        <f t="shared" si="1"/>
        <v>2.84</v>
      </c>
      <c r="X6" s="23">
        <f t="shared" si="1"/>
        <v>1242.96</v>
      </c>
      <c r="Y6" s="27" t="str">
        <f t="shared" ref="Y6:AH6" si="2">IF(Y7="",NA(),Y7)</f>
        <v>-</v>
      </c>
      <c r="Z6" s="27" t="str">
        <f t="shared" si="2"/>
        <v>-</v>
      </c>
      <c r="AA6" s="27">
        <f t="shared" si="2"/>
        <v>102.37</v>
      </c>
      <c r="AB6" s="27">
        <f t="shared" si="2"/>
        <v>103.5</v>
      </c>
      <c r="AC6" s="27">
        <f t="shared" si="2"/>
        <v>104.3</v>
      </c>
      <c r="AD6" s="27" t="str">
        <f t="shared" si="2"/>
        <v>-</v>
      </c>
      <c r="AE6" s="27" t="str">
        <f t="shared" si="2"/>
        <v>-</v>
      </c>
      <c r="AF6" s="27">
        <f t="shared" si="2"/>
        <v>106.44</v>
      </c>
      <c r="AG6" s="27">
        <f t="shared" si="2"/>
        <v>107.11</v>
      </c>
      <c r="AH6" s="27">
        <f t="shared" si="2"/>
        <v>106.38</v>
      </c>
      <c r="AI6" s="23" t="str">
        <f>IF(AI7="","",IF(AI7="-","【-】","【"&amp;SUBSTITUTE(TEXT(AI7,"#,##0.00"),"-","△")&amp;"】"))</f>
        <v>【105.07】</v>
      </c>
      <c r="AJ6" s="27" t="str">
        <f t="shared" ref="AJ6:AS6" si="3">IF(AJ7="",NA(),AJ7)</f>
        <v>-</v>
      </c>
      <c r="AK6" s="27" t="str">
        <f t="shared" si="3"/>
        <v>-</v>
      </c>
      <c r="AL6" s="23">
        <f t="shared" si="3"/>
        <v>0</v>
      </c>
      <c r="AM6" s="23">
        <f t="shared" si="3"/>
        <v>0</v>
      </c>
      <c r="AN6" s="23">
        <f t="shared" si="3"/>
        <v>0</v>
      </c>
      <c r="AO6" s="27" t="str">
        <f t="shared" si="3"/>
        <v>-</v>
      </c>
      <c r="AP6" s="27" t="str">
        <f t="shared" si="3"/>
        <v>-</v>
      </c>
      <c r="AQ6" s="27">
        <f t="shared" si="3"/>
        <v>72.86</v>
      </c>
      <c r="AR6" s="27">
        <f t="shared" si="3"/>
        <v>69.540000000000006</v>
      </c>
      <c r="AS6" s="27">
        <f t="shared" si="3"/>
        <v>70.63</v>
      </c>
      <c r="AT6" s="23" t="str">
        <f>IF(AT7="","",IF(AT7="-","【-】","【"&amp;SUBSTITUTE(TEXT(AT7,"#,##0.00"),"-","△")&amp;"】"))</f>
        <v>【63.54】</v>
      </c>
      <c r="AU6" s="27" t="str">
        <f t="shared" ref="AU6:BD6" si="4">IF(AU7="",NA(),AU7)</f>
        <v>-</v>
      </c>
      <c r="AV6" s="27" t="str">
        <f t="shared" si="4"/>
        <v>-</v>
      </c>
      <c r="AW6" s="27">
        <f t="shared" si="4"/>
        <v>66.59</v>
      </c>
      <c r="AX6" s="27">
        <f t="shared" si="4"/>
        <v>59.78</v>
      </c>
      <c r="AY6" s="27">
        <f t="shared" si="4"/>
        <v>61.97</v>
      </c>
      <c r="AZ6" s="27" t="str">
        <f t="shared" si="4"/>
        <v>-</v>
      </c>
      <c r="BA6" s="27" t="str">
        <f t="shared" si="4"/>
        <v>-</v>
      </c>
      <c r="BB6" s="27">
        <f t="shared" si="4"/>
        <v>45.42</v>
      </c>
      <c r="BC6" s="27">
        <f t="shared" si="4"/>
        <v>50.63</v>
      </c>
      <c r="BD6" s="27">
        <f t="shared" si="4"/>
        <v>53.28</v>
      </c>
      <c r="BE6" s="23" t="str">
        <f>IF(BE7="","",IF(BE7="-","【-】","【"&amp;SUBSTITUTE(TEXT(BE7,"#,##0.00"),"-","△")&amp;"】"))</f>
        <v>【50.90】</v>
      </c>
      <c r="BF6" s="27" t="str">
        <f t="shared" ref="BF6:BO6" si="5">IF(BF7="",NA(),BF7)</f>
        <v>-</v>
      </c>
      <c r="BG6" s="27" t="str">
        <f t="shared" si="5"/>
        <v>-</v>
      </c>
      <c r="BH6" s="23">
        <f t="shared" si="5"/>
        <v>0</v>
      </c>
      <c r="BI6" s="23">
        <f t="shared" si="5"/>
        <v>0</v>
      </c>
      <c r="BJ6" s="23">
        <f t="shared" si="5"/>
        <v>0</v>
      </c>
      <c r="BK6" s="27" t="str">
        <f t="shared" si="5"/>
        <v>-</v>
      </c>
      <c r="BL6" s="27" t="str">
        <f t="shared" si="5"/>
        <v>-</v>
      </c>
      <c r="BM6" s="27">
        <f t="shared" si="5"/>
        <v>1195.47</v>
      </c>
      <c r="BN6" s="27">
        <f t="shared" si="5"/>
        <v>1168.69</v>
      </c>
      <c r="BO6" s="27">
        <f t="shared" si="5"/>
        <v>1142.44</v>
      </c>
      <c r="BP6" s="23" t="str">
        <f>IF(BP7="","",IF(BP7="-","【-】","【"&amp;SUBSTITUTE(TEXT(BP7,"#,##0.00"),"-","△")&amp;"】"))</f>
        <v>【1,099.15】</v>
      </c>
      <c r="BQ6" s="27" t="str">
        <f t="shared" ref="BQ6:BZ6" si="6">IF(BQ7="",NA(),BQ7)</f>
        <v>-</v>
      </c>
      <c r="BR6" s="27" t="str">
        <f t="shared" si="6"/>
        <v>-</v>
      </c>
      <c r="BS6" s="27">
        <f t="shared" si="6"/>
        <v>71.69</v>
      </c>
      <c r="BT6" s="27">
        <f t="shared" si="6"/>
        <v>81.83</v>
      </c>
      <c r="BU6" s="27">
        <f t="shared" si="6"/>
        <v>70.05</v>
      </c>
      <c r="BV6" s="27" t="str">
        <f t="shared" si="6"/>
        <v>-</v>
      </c>
      <c r="BW6" s="27" t="str">
        <f t="shared" si="6"/>
        <v>-</v>
      </c>
      <c r="BX6" s="27">
        <f t="shared" si="6"/>
        <v>69.430000000000007</v>
      </c>
      <c r="BY6" s="27">
        <f t="shared" si="6"/>
        <v>70.709999999999994</v>
      </c>
      <c r="BZ6" s="27">
        <f t="shared" si="6"/>
        <v>66.63</v>
      </c>
      <c r="CA6" s="23" t="str">
        <f>IF(CA7="","",IF(CA7="-","【-】","【"&amp;SUBSTITUTE(TEXT(CA7,"#,##0.00"),"-","△")&amp;"】"))</f>
        <v>【72.92】</v>
      </c>
      <c r="CB6" s="27" t="str">
        <f t="shared" ref="CB6:CK6" si="7">IF(CB7="",NA(),CB7)</f>
        <v>-</v>
      </c>
      <c r="CC6" s="27" t="str">
        <f t="shared" si="7"/>
        <v>-</v>
      </c>
      <c r="CD6" s="27">
        <f t="shared" si="7"/>
        <v>210.04</v>
      </c>
      <c r="CE6" s="27">
        <f t="shared" si="7"/>
        <v>185.47</v>
      </c>
      <c r="CF6" s="27">
        <f t="shared" si="7"/>
        <v>218.08</v>
      </c>
      <c r="CG6" s="27" t="str">
        <f t="shared" si="7"/>
        <v>-</v>
      </c>
      <c r="CH6" s="27" t="str">
        <f t="shared" si="7"/>
        <v>-</v>
      </c>
      <c r="CI6" s="27">
        <f t="shared" si="7"/>
        <v>239.46</v>
      </c>
      <c r="CJ6" s="27">
        <f t="shared" si="7"/>
        <v>233.15</v>
      </c>
      <c r="CK6" s="27">
        <f t="shared" si="7"/>
        <v>252.17</v>
      </c>
      <c r="CL6" s="23" t="str">
        <f>IF(CL7="","",IF(CL7="-","【-】","【"&amp;SUBSTITUTE(TEXT(CL7,"#,##0.00"),"-","△")&amp;"】"))</f>
        <v>【225.78】</v>
      </c>
      <c r="CM6" s="27" t="str">
        <f t="shared" ref="CM6:CV6" si="8">IF(CM7="",NA(),CM7)</f>
        <v>-</v>
      </c>
      <c r="CN6" s="27" t="str">
        <f t="shared" si="8"/>
        <v>-</v>
      </c>
      <c r="CO6" s="27">
        <f t="shared" si="8"/>
        <v>54.83</v>
      </c>
      <c r="CP6" s="27">
        <f t="shared" si="8"/>
        <v>65.5</v>
      </c>
      <c r="CQ6" s="27">
        <f t="shared" si="8"/>
        <v>62.08</v>
      </c>
      <c r="CR6" s="27" t="str">
        <f t="shared" si="8"/>
        <v>-</v>
      </c>
      <c r="CS6" s="27" t="str">
        <f t="shared" si="8"/>
        <v>-</v>
      </c>
      <c r="CT6" s="27">
        <f t="shared" si="8"/>
        <v>41.06</v>
      </c>
      <c r="CU6" s="27">
        <f t="shared" si="8"/>
        <v>42.09</v>
      </c>
      <c r="CV6" s="27">
        <f t="shared" si="8"/>
        <v>42.15</v>
      </c>
      <c r="CW6" s="23" t="str">
        <f>IF(CW7="","",IF(CW7="-","【-】","【"&amp;SUBSTITUTE(TEXT(CW7,"#,##0.00"),"-","△")&amp;"】"))</f>
        <v>【43.17】</v>
      </c>
      <c r="CX6" s="27" t="str">
        <f t="shared" ref="CX6:DG6" si="9">IF(CX7="",NA(),CX7)</f>
        <v>-</v>
      </c>
      <c r="CY6" s="27" t="str">
        <f t="shared" si="9"/>
        <v>-</v>
      </c>
      <c r="CZ6" s="27">
        <f t="shared" si="9"/>
        <v>74.930000000000007</v>
      </c>
      <c r="DA6" s="27">
        <f t="shared" si="9"/>
        <v>76.400000000000006</v>
      </c>
      <c r="DB6" s="27">
        <f t="shared" si="9"/>
        <v>76.97</v>
      </c>
      <c r="DC6" s="27" t="str">
        <f t="shared" si="9"/>
        <v>-</v>
      </c>
      <c r="DD6" s="27" t="str">
        <f t="shared" si="9"/>
        <v>-</v>
      </c>
      <c r="DE6" s="27">
        <f t="shared" si="9"/>
        <v>84.34</v>
      </c>
      <c r="DF6" s="27">
        <f t="shared" si="9"/>
        <v>84.73</v>
      </c>
      <c r="DG6" s="27">
        <f t="shared" si="9"/>
        <v>84.21</v>
      </c>
      <c r="DH6" s="23" t="str">
        <f>IF(DH7="","",IF(DH7="-","【-】","【"&amp;SUBSTITUTE(TEXT(DH7,"#,##0.00"),"-","△")&amp;"】"))</f>
        <v>【86.31】</v>
      </c>
      <c r="DI6" s="27" t="str">
        <f t="shared" ref="DI6:DR6" si="10">IF(DI7="",NA(),DI7)</f>
        <v>-</v>
      </c>
      <c r="DJ6" s="27" t="str">
        <f t="shared" si="10"/>
        <v>-</v>
      </c>
      <c r="DK6" s="27">
        <f t="shared" si="10"/>
        <v>3.04</v>
      </c>
      <c r="DL6" s="27">
        <f t="shared" si="10"/>
        <v>6.01</v>
      </c>
      <c r="DM6" s="27">
        <f t="shared" si="10"/>
        <v>8.99</v>
      </c>
      <c r="DN6" s="27" t="str">
        <f t="shared" si="10"/>
        <v>-</v>
      </c>
      <c r="DO6" s="27" t="str">
        <f t="shared" si="10"/>
        <v>-</v>
      </c>
      <c r="DP6" s="27">
        <f t="shared" si="10"/>
        <v>24.8</v>
      </c>
      <c r="DQ6" s="27">
        <f t="shared" si="10"/>
        <v>26.77</v>
      </c>
      <c r="DR6" s="27">
        <f t="shared" si="10"/>
        <v>27.46</v>
      </c>
      <c r="DS6" s="23" t="str">
        <f>IF(DS7="","",IF(DS7="-","【-】","【"&amp;SUBSTITUTE(TEXT(DS7,"#,##0.00"),"-","△")&amp;"】"))</f>
        <v>【30.82】</v>
      </c>
      <c r="DT6" s="27" t="str">
        <f t="shared" ref="DT6:EC6" si="11">IF(DT7="",NA(),DT7)</f>
        <v>-</v>
      </c>
      <c r="DU6" s="27" t="str">
        <f t="shared" si="11"/>
        <v>-</v>
      </c>
      <c r="DV6" s="23">
        <f t="shared" si="11"/>
        <v>0</v>
      </c>
      <c r="DW6" s="23">
        <f t="shared" si="11"/>
        <v>0</v>
      </c>
      <c r="DX6" s="23">
        <f t="shared" si="11"/>
        <v>0</v>
      </c>
      <c r="DY6" s="27" t="str">
        <f t="shared" si="11"/>
        <v>-</v>
      </c>
      <c r="DZ6" s="27" t="str">
        <f t="shared" si="11"/>
        <v>-</v>
      </c>
      <c r="EA6" s="27">
        <f t="shared" si="11"/>
        <v>0.02</v>
      </c>
      <c r="EB6" s="27">
        <f t="shared" si="11"/>
        <v>7.0000000000000007E-2</v>
      </c>
      <c r="EC6" s="27">
        <f t="shared" si="11"/>
        <v>0.02</v>
      </c>
      <c r="ED6" s="23" t="str">
        <f>IF(ED7="","",IF(ED7="-","【-】","【"&amp;SUBSTITUTE(TEXT(ED7,"#,##0.00"),"-","△")&amp;"】"))</f>
        <v>【0.06】</v>
      </c>
      <c r="EE6" s="27" t="str">
        <f t="shared" ref="EE6:EN6" si="12">IF(EE7="",NA(),EE7)</f>
        <v>-</v>
      </c>
      <c r="EF6" s="27" t="str">
        <f t="shared" si="12"/>
        <v>-</v>
      </c>
      <c r="EG6" s="23">
        <f t="shared" si="12"/>
        <v>0</v>
      </c>
      <c r="EH6" s="23">
        <f t="shared" si="12"/>
        <v>0</v>
      </c>
      <c r="EI6" s="23">
        <f t="shared" si="12"/>
        <v>0</v>
      </c>
      <c r="EJ6" s="27" t="str">
        <f t="shared" si="12"/>
        <v>-</v>
      </c>
      <c r="EK6" s="27" t="str">
        <f t="shared" si="12"/>
        <v>-</v>
      </c>
      <c r="EL6" s="27">
        <f t="shared" si="12"/>
        <v>0.08</v>
      </c>
      <c r="EM6" s="27">
        <f t="shared" si="12"/>
        <v>0.06</v>
      </c>
      <c r="EN6" s="27">
        <f t="shared" si="12"/>
        <v>0.05</v>
      </c>
      <c r="EO6" s="23" t="str">
        <f>IF(EO7="","",IF(EO7="-","【-】","【"&amp;SUBSTITUTE(TEXT(EO7,"#,##0.00"),"-","△")&amp;"】"))</f>
        <v>【0.15】</v>
      </c>
    </row>
    <row r="7" spans="1:148" s="13" customFormat="1" x14ac:dyDescent="0.15">
      <c r="A7" s="14"/>
      <c r="B7" s="20">
        <v>2024</v>
      </c>
      <c r="C7" s="20">
        <v>83101</v>
      </c>
      <c r="D7" s="20">
        <v>46</v>
      </c>
      <c r="E7" s="20">
        <v>17</v>
      </c>
      <c r="F7" s="20">
        <v>4</v>
      </c>
      <c r="G7" s="20">
        <v>0</v>
      </c>
      <c r="H7" s="20" t="s">
        <v>65</v>
      </c>
      <c r="I7" s="20" t="s">
        <v>97</v>
      </c>
      <c r="J7" s="20" t="s">
        <v>98</v>
      </c>
      <c r="K7" s="20" t="s">
        <v>12</v>
      </c>
      <c r="L7" s="20" t="s">
        <v>99</v>
      </c>
      <c r="M7" s="20" t="s">
        <v>100</v>
      </c>
      <c r="N7" s="24" t="s">
        <v>101</v>
      </c>
      <c r="O7" s="24">
        <v>68.39</v>
      </c>
      <c r="P7" s="24">
        <v>20.12</v>
      </c>
      <c r="Q7" s="24">
        <v>99.22</v>
      </c>
      <c r="R7" s="24">
        <v>2970</v>
      </c>
      <c r="S7" s="24">
        <v>17708</v>
      </c>
      <c r="T7" s="24">
        <v>161.80000000000001</v>
      </c>
      <c r="U7" s="24">
        <v>109.44</v>
      </c>
      <c r="V7" s="24">
        <v>3530</v>
      </c>
      <c r="W7" s="24">
        <v>2.84</v>
      </c>
      <c r="X7" s="24">
        <v>1242.96</v>
      </c>
      <c r="Y7" s="24" t="s">
        <v>101</v>
      </c>
      <c r="Z7" s="24" t="s">
        <v>101</v>
      </c>
      <c r="AA7" s="24">
        <v>102.37</v>
      </c>
      <c r="AB7" s="24">
        <v>103.5</v>
      </c>
      <c r="AC7" s="24">
        <v>104.3</v>
      </c>
      <c r="AD7" s="24" t="s">
        <v>101</v>
      </c>
      <c r="AE7" s="24" t="s">
        <v>101</v>
      </c>
      <c r="AF7" s="24">
        <v>106.44</v>
      </c>
      <c r="AG7" s="24">
        <v>107.11</v>
      </c>
      <c r="AH7" s="24">
        <v>106.38</v>
      </c>
      <c r="AI7" s="24">
        <v>105.07</v>
      </c>
      <c r="AJ7" s="24" t="s">
        <v>101</v>
      </c>
      <c r="AK7" s="24" t="s">
        <v>101</v>
      </c>
      <c r="AL7" s="24">
        <v>0</v>
      </c>
      <c r="AM7" s="24">
        <v>0</v>
      </c>
      <c r="AN7" s="24">
        <v>0</v>
      </c>
      <c r="AO7" s="24" t="s">
        <v>101</v>
      </c>
      <c r="AP7" s="24" t="s">
        <v>101</v>
      </c>
      <c r="AQ7" s="24">
        <v>72.86</v>
      </c>
      <c r="AR7" s="24">
        <v>69.540000000000006</v>
      </c>
      <c r="AS7" s="24">
        <v>70.63</v>
      </c>
      <c r="AT7" s="24">
        <v>63.54</v>
      </c>
      <c r="AU7" s="24" t="s">
        <v>101</v>
      </c>
      <c r="AV7" s="24" t="s">
        <v>101</v>
      </c>
      <c r="AW7" s="24">
        <v>66.59</v>
      </c>
      <c r="AX7" s="24">
        <v>59.78</v>
      </c>
      <c r="AY7" s="24">
        <v>61.97</v>
      </c>
      <c r="AZ7" s="24" t="s">
        <v>101</v>
      </c>
      <c r="BA7" s="24" t="s">
        <v>101</v>
      </c>
      <c r="BB7" s="24">
        <v>45.42</v>
      </c>
      <c r="BC7" s="24">
        <v>50.63</v>
      </c>
      <c r="BD7" s="24">
        <v>53.28</v>
      </c>
      <c r="BE7" s="24">
        <v>50.9</v>
      </c>
      <c r="BF7" s="24" t="s">
        <v>101</v>
      </c>
      <c r="BG7" s="24" t="s">
        <v>101</v>
      </c>
      <c r="BH7" s="24">
        <v>0</v>
      </c>
      <c r="BI7" s="24">
        <v>0</v>
      </c>
      <c r="BJ7" s="24">
        <v>0</v>
      </c>
      <c r="BK7" s="24" t="s">
        <v>101</v>
      </c>
      <c r="BL7" s="24" t="s">
        <v>101</v>
      </c>
      <c r="BM7" s="24">
        <v>1195.47</v>
      </c>
      <c r="BN7" s="24">
        <v>1168.69</v>
      </c>
      <c r="BO7" s="24">
        <v>1142.44</v>
      </c>
      <c r="BP7" s="24">
        <v>1099.1500000000001</v>
      </c>
      <c r="BQ7" s="24" t="s">
        <v>101</v>
      </c>
      <c r="BR7" s="24" t="s">
        <v>101</v>
      </c>
      <c r="BS7" s="24">
        <v>71.69</v>
      </c>
      <c r="BT7" s="24">
        <v>81.83</v>
      </c>
      <c r="BU7" s="24">
        <v>70.05</v>
      </c>
      <c r="BV7" s="24" t="s">
        <v>101</v>
      </c>
      <c r="BW7" s="24" t="s">
        <v>101</v>
      </c>
      <c r="BX7" s="24">
        <v>69.430000000000007</v>
      </c>
      <c r="BY7" s="24">
        <v>70.709999999999994</v>
      </c>
      <c r="BZ7" s="24">
        <v>66.63</v>
      </c>
      <c r="CA7" s="24">
        <v>72.92</v>
      </c>
      <c r="CB7" s="24" t="s">
        <v>101</v>
      </c>
      <c r="CC7" s="24" t="s">
        <v>101</v>
      </c>
      <c r="CD7" s="24">
        <v>210.04</v>
      </c>
      <c r="CE7" s="24">
        <v>185.47</v>
      </c>
      <c r="CF7" s="24">
        <v>218.08</v>
      </c>
      <c r="CG7" s="24" t="s">
        <v>101</v>
      </c>
      <c r="CH7" s="24" t="s">
        <v>101</v>
      </c>
      <c r="CI7" s="24">
        <v>239.46</v>
      </c>
      <c r="CJ7" s="24">
        <v>233.15</v>
      </c>
      <c r="CK7" s="24">
        <v>252.17</v>
      </c>
      <c r="CL7" s="24">
        <v>225.78</v>
      </c>
      <c r="CM7" s="24" t="s">
        <v>101</v>
      </c>
      <c r="CN7" s="24" t="s">
        <v>101</v>
      </c>
      <c r="CO7" s="24">
        <v>54.83</v>
      </c>
      <c r="CP7" s="24">
        <v>65.5</v>
      </c>
      <c r="CQ7" s="24">
        <v>62.08</v>
      </c>
      <c r="CR7" s="24" t="s">
        <v>101</v>
      </c>
      <c r="CS7" s="24" t="s">
        <v>101</v>
      </c>
      <c r="CT7" s="24">
        <v>41.06</v>
      </c>
      <c r="CU7" s="24">
        <v>42.09</v>
      </c>
      <c r="CV7" s="24">
        <v>42.15</v>
      </c>
      <c r="CW7" s="24">
        <v>43.17</v>
      </c>
      <c r="CX7" s="24" t="s">
        <v>101</v>
      </c>
      <c r="CY7" s="24" t="s">
        <v>101</v>
      </c>
      <c r="CZ7" s="24">
        <v>74.930000000000007</v>
      </c>
      <c r="DA7" s="24">
        <v>76.400000000000006</v>
      </c>
      <c r="DB7" s="24">
        <v>76.97</v>
      </c>
      <c r="DC7" s="24" t="s">
        <v>101</v>
      </c>
      <c r="DD7" s="24" t="s">
        <v>101</v>
      </c>
      <c r="DE7" s="24">
        <v>84.34</v>
      </c>
      <c r="DF7" s="24">
        <v>84.73</v>
      </c>
      <c r="DG7" s="24">
        <v>84.21</v>
      </c>
      <c r="DH7" s="24">
        <v>86.31</v>
      </c>
      <c r="DI7" s="24" t="s">
        <v>101</v>
      </c>
      <c r="DJ7" s="24" t="s">
        <v>101</v>
      </c>
      <c r="DK7" s="24">
        <v>3.04</v>
      </c>
      <c r="DL7" s="24">
        <v>6.01</v>
      </c>
      <c r="DM7" s="24">
        <v>8.99</v>
      </c>
      <c r="DN7" s="24" t="s">
        <v>101</v>
      </c>
      <c r="DO7" s="24" t="s">
        <v>101</v>
      </c>
      <c r="DP7" s="24">
        <v>24.8</v>
      </c>
      <c r="DQ7" s="24">
        <v>26.77</v>
      </c>
      <c r="DR7" s="24">
        <v>27.46</v>
      </c>
      <c r="DS7" s="24">
        <v>30.82</v>
      </c>
      <c r="DT7" s="24" t="s">
        <v>101</v>
      </c>
      <c r="DU7" s="24" t="s">
        <v>101</v>
      </c>
      <c r="DV7" s="24">
        <v>0</v>
      </c>
      <c r="DW7" s="24">
        <v>0</v>
      </c>
      <c r="DX7" s="24">
        <v>0</v>
      </c>
      <c r="DY7" s="24" t="s">
        <v>101</v>
      </c>
      <c r="DZ7" s="24" t="s">
        <v>101</v>
      </c>
      <c r="EA7" s="24">
        <v>0.02</v>
      </c>
      <c r="EB7" s="24">
        <v>7.0000000000000007E-2</v>
      </c>
      <c r="EC7" s="24">
        <v>0.02</v>
      </c>
      <c r="ED7" s="24">
        <v>0.06</v>
      </c>
      <c r="EE7" s="24" t="s">
        <v>101</v>
      </c>
      <c r="EF7" s="24" t="s">
        <v>101</v>
      </c>
      <c r="EG7" s="24">
        <v>0</v>
      </c>
      <c r="EH7" s="24">
        <v>0</v>
      </c>
      <c r="EI7" s="24">
        <v>0</v>
      </c>
      <c r="EJ7" s="24" t="s">
        <v>101</v>
      </c>
      <c r="EK7" s="24" t="s">
        <v>101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2025-12-23T06:09:44Z</dcterms:created>
  <dcterms:modified xsi:type="dcterms:W3CDTF">2026-02-26T07:08:37Z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2026-01-27T02:13:36Z</vt:filetime>
  </property>
</Properties>
</file>