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C1F9091C-E76B-4B56-A764-683421A134C0}" xr6:coauthVersionLast="47" xr6:coauthVersionMax="47" xr10:uidLastSave="{00000000-0000-0000-0000-000000000000}"/>
  <workbookProtection workbookAlgorithmName="SHA-512" workbookHashValue="aXc3QVyZqsVNM6BftRprjh+C7DpKSMgMkQDaS9RjW4H5RMbjXeoeVzKsEfTqDSFlB/YijM5kJa9LnJDZuXffxg==" workbookSaltValue="AjhLfPSK9kO7Kavb8nUXyg=="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<sst xmlns="http://schemas.openxmlformats.org/spreadsheetml/2006/main" count="228" uniqueCount="113">
  <si>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</si>
  <si>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</si>
  <si>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</si>
  <si>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</si>
  <si>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</si>
  <si>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</si>
  <si>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</si>
  <si>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</si>
  <si>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</si>
  <si>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</si>
  <si>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</si>
  <si>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</si>
  <si>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</si>
  <si>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</si>
  <si>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</si>
  <si>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</si>
  <si>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</si>
  <si>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</si>
  <si>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</si>
  <si>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</si>
  <si>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</si>
  <si>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</si>
  <si>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</si>
  <si>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</si>
  <si>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</si>
  <si>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</si>
  <si>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</si>
  <si>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</si>
  <si>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</si>
  <si>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</si>
  <si>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</si>
  <si>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</si>
  <si>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</si>
  <si>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</si>
  <si>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</si>
  <si>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</si>
  <si>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</si>
  <si>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</si>
  <si>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</si>
  <si>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</si>
  <si>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</si>
  <si>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</si>
  <si>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</si>
  <si>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</si>
  <si>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</si>
  <si>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</si>
  <si>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</si>
  <si>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</si>
  <si>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</si>
  <si>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</si>
  <si>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</si>
  <si>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</si>
  <si>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</si>
  <si>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</si>
  <si>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</si>
  <si>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</si>
  <si>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</si>
  <si>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</si>
  <si>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</si>
  <si>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</si>
  <si>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</si>
  <si>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</si>
  <si>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</si>
  <si>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</si>
  <si>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</si>
  <si>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</si>
  <si>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</si>
  <si>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</si>
  <si>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</si>
  <si>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</si>
  <si>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</si>
  <si>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</si>
  <si>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</si>
  <si>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</si>
  <si>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</si>
  <si>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</si>
  <si>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</si>
  <si>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</si>
  <si>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</si>
  <si>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</si>
  <si>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</si>
  <si>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</si>
  <si>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</si>
  <si>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</si>
  <si>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</si>
  <si>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</si>
  <si>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</si>
  <si>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</si>
  <si>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</si>
  <si>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</si>
  <si>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</si>
  <si>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</si>
  <si>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</si>
  <si>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東海村</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</si>
  <si>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</si>
  <si>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</si>
  <si>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</si>
  <si>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</si>
  <si>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</si>
  <si>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</si>
  <si>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</si>
  <si>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</si>
  <si>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</si>
  <si>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</si>
  <si>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</si>
  <si>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</si>
  <si>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</si>
  <si>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</si>
  <si>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</si>
  <si>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</si>
  <si>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当初の水道管が整備されてから，法定耐用年数４０年を過ぎ，更新時期を迎えているため，老朽化が進んでいる状況である。今後の維持管理や有収率向上のため，水道管更新時に耐震管への布設替えを順次行っている。また，令和元年度で導水管更新工事が完了したところであり，現在は基幹管路更新工事を行っている。更新には多大な費用と時間を要するが，水道事業ビジョン・経営戦略やインフラ長寿命化計画を基に進めていく必要がある。</t>
    <phoneticPr fontId="4"/>
  </si>
  <si>
    <r>
      <rPr>
        <sz val="11"/>
        <rFont val="ＭＳ ゴシック"/>
        <family val="3"/>
        <charset val="128"/>
      </rPr>
      <t>①令和３年度は，宅地開発の進捗により収益が伸び経常収支比率が改善したが，令和４年度以降は物価高等の影響を受け，経営収支は厳しい状況が続いている。令和６年度は，引き続く物価高等の影響を受け，委託費（浄水場等運転管理業務委託等）等の経費が増加したことにより，経常収支比率は令和５年度よりも低下した。今後経営の改善を図るうえでは，より堅実な料金収入の確保が必要である。</t>
    </r>
    <r>
      <rPr>
        <sz val="11"/>
        <color rgb="FFFF0000"/>
        <rFont val="ＭＳ ゴシック"/>
        <family val="3"/>
        <charset val="128"/>
      </rPr>
      <t xml:space="preserve">
</t>
    </r>
    <r>
      <rPr>
        <sz val="11"/>
        <rFont val="ＭＳ ゴシック"/>
        <family val="3"/>
        <charset val="128"/>
      </rPr>
      <t>④企業債残高対給水収益比率は，平成３０年度以降全国平均より低い水準が続いており，令和６年度も微減となった。今後も低水準が続く見込みであり，良好な状態にある。</t>
    </r>
    <r>
      <rPr>
        <sz val="11"/>
        <color rgb="FFFF0000"/>
        <rFont val="ＭＳ ゴシック"/>
        <family val="3"/>
        <charset val="128"/>
      </rPr>
      <t xml:space="preserve">
</t>
    </r>
    <r>
      <rPr>
        <sz val="11"/>
        <rFont val="ＭＳ ゴシック"/>
        <family val="3"/>
        <charset val="128"/>
      </rPr>
      <t>⑤料金回収率は，令和３年度に全国平均水準になったが，令和２年度・４年度・５年度は，物価高対策としての住民等支援を実施し，一般会計補助金を繰り入れ収支不足を補填したため，低下している。令和６年度は率上昇したものの，全国平均より低い状態が続いている。給水費用は今後も増加すると見込まれるため，水道料金の改定も含め，更なる対策の検討・実行が必要である。</t>
    </r>
    <r>
      <rPr>
        <sz val="11"/>
        <color rgb="FFFF0000"/>
        <rFont val="ＭＳ ゴシック"/>
        <family val="3"/>
        <charset val="128"/>
      </rPr>
      <t xml:space="preserve">
</t>
    </r>
    <r>
      <rPr>
        <sz val="11"/>
        <rFont val="ＭＳ ゴシック"/>
        <family val="3"/>
        <charset val="128"/>
      </rPr>
      <t>⑥令和６年度の給水原価は，物価高等の影響を受け，委託費等の経費の増加により，上昇した。</t>
    </r>
    <r>
      <rPr>
        <sz val="11"/>
        <color rgb="FFFF0000"/>
        <rFont val="ＭＳ ゴシック"/>
        <family val="3"/>
        <charset val="128"/>
      </rPr>
      <t xml:space="preserve">
</t>
    </r>
    <r>
      <rPr>
        <sz val="11"/>
        <rFont val="ＭＳ ゴシック"/>
        <family val="3"/>
        <charset val="128"/>
      </rPr>
      <t>⑦施設利用率は低下したが，全国平均と同水準であり，概ね適切な施設規模と考えられる。今後も推移を注視することとする。</t>
    </r>
    <r>
      <rPr>
        <sz val="11"/>
        <color rgb="FFFF0000"/>
        <rFont val="ＭＳ ゴシック"/>
        <family val="3"/>
        <charset val="128"/>
      </rPr>
      <t xml:space="preserve">
</t>
    </r>
    <r>
      <rPr>
        <sz val="11"/>
        <rFont val="ＭＳ ゴシック"/>
        <family val="3"/>
        <charset val="128"/>
      </rPr>
      <t>⑧有収率は，引き続き全国平均より高い値となり，概ね良好である。</t>
    </r>
    <rPh sb="1" eb="3">
      <t>レイワ</t>
    </rPh>
    <rPh sb="4" eb="6">
      <t>ネンド</t>
    </rPh>
    <rPh sb="8" eb="12">
      <t>タクチカイハツ</t>
    </rPh>
    <rPh sb="13" eb="15">
      <t>シンチョク</t>
    </rPh>
    <rPh sb="18" eb="20">
      <t>シュウエキ</t>
    </rPh>
    <rPh sb="21" eb="22">
      <t>ノ</t>
    </rPh>
    <rPh sb="23" eb="29">
      <t>ケイジョウシュウシヒリツ</t>
    </rPh>
    <rPh sb="30" eb="32">
      <t>カイゼン</t>
    </rPh>
    <rPh sb="36" eb="38">
      <t>レイワ</t>
    </rPh>
    <rPh sb="39" eb="43">
      <t>ネンドイコウ</t>
    </rPh>
    <rPh sb="72" eb="74">
      <t>レイワ</t>
    </rPh>
    <rPh sb="75" eb="77">
      <t>ネンド</t>
    </rPh>
    <rPh sb="79" eb="80">
      <t>ヒ</t>
    </rPh>
    <rPh sb="81" eb="82">
      <t>ツヅ</t>
    </rPh>
    <rPh sb="83" eb="85">
      <t>ブッカ</t>
    </rPh>
    <rPh sb="85" eb="86">
      <t>ダカ</t>
    </rPh>
    <rPh sb="86" eb="87">
      <t>トウ</t>
    </rPh>
    <rPh sb="88" eb="90">
      <t>エイキョウ</t>
    </rPh>
    <rPh sb="91" eb="92">
      <t>ウ</t>
    </rPh>
    <rPh sb="94" eb="97">
      <t>イタクヒ</t>
    </rPh>
    <rPh sb="98" eb="102">
      <t>ジョウスイジョウトウ</t>
    </rPh>
    <rPh sb="102" eb="111">
      <t>ウンテンカンリギョウムイタクトウ</t>
    </rPh>
    <rPh sb="112" eb="113">
      <t>トウ</t>
    </rPh>
    <rPh sb="114" eb="116">
      <t>ケイヒ</t>
    </rPh>
    <rPh sb="117" eb="119">
      <t>ゾウカ</t>
    </rPh>
    <rPh sb="127" eb="133">
      <t>ケイジョウシュウシヒリツ</t>
    </rPh>
    <rPh sb="134" eb="136">
      <t>レイワ</t>
    </rPh>
    <rPh sb="137" eb="139">
      <t>ネンド</t>
    </rPh>
    <rPh sb="142" eb="144">
      <t>テイカ</t>
    </rPh>
    <rPh sb="203" eb="205">
      <t>イコウ</t>
    </rPh>
    <rPh sb="205" eb="209">
      <t>ゼンコクヘイキン</t>
    </rPh>
    <rPh sb="211" eb="212">
      <t>ヒク</t>
    </rPh>
    <rPh sb="213" eb="215">
      <t>スイジュン</t>
    </rPh>
    <rPh sb="216" eb="217">
      <t>ツヅ</t>
    </rPh>
    <rPh sb="235" eb="237">
      <t>コンゴ</t>
    </rPh>
    <rPh sb="242" eb="243">
      <t>ツヅ</t>
    </rPh>
    <rPh sb="244" eb="246">
      <t>ミコ</t>
    </rPh>
    <rPh sb="279" eb="281">
      <t>スイジュン</t>
    </rPh>
    <rPh sb="298" eb="300">
      <t>ネンド</t>
    </rPh>
    <rPh sb="305" eb="307">
      <t>タイサク</t>
    </rPh>
    <rPh sb="311" eb="314">
      <t>ジュウミントウ</t>
    </rPh>
    <rPh sb="314" eb="316">
      <t>シエン</t>
    </rPh>
    <rPh sb="317" eb="319">
      <t>ジッシ</t>
    </rPh>
    <rPh sb="321" eb="325">
      <t>イッパンカイケイ</t>
    </rPh>
    <rPh sb="325" eb="328">
      <t>ホジョキン</t>
    </rPh>
    <rPh sb="329" eb="330">
      <t>ク</t>
    </rPh>
    <rPh sb="331" eb="332">
      <t>イ</t>
    </rPh>
    <rPh sb="333" eb="337">
      <t>シュウシフソク</t>
    </rPh>
    <rPh sb="338" eb="340">
      <t>ホテン</t>
    </rPh>
    <rPh sb="345" eb="347">
      <t>テイカ</t>
    </rPh>
    <rPh sb="352" eb="354">
      <t>レイワ</t>
    </rPh>
    <rPh sb="355" eb="357">
      <t>ネンド</t>
    </rPh>
    <rPh sb="358" eb="361">
      <t>リツジョウショウ</t>
    </rPh>
    <rPh sb="367" eb="371">
      <t>ゼンコクヘイキン</t>
    </rPh>
    <rPh sb="373" eb="374">
      <t>ヒク</t>
    </rPh>
    <rPh sb="375" eb="377">
      <t>ジョウタイ</t>
    </rPh>
    <rPh sb="378" eb="379">
      <t>ツヅ</t>
    </rPh>
    <rPh sb="422" eb="424">
      <t>ケントウ</t>
    </rPh>
    <rPh sb="425" eb="427">
      <t>ジッコウ</t>
    </rPh>
    <rPh sb="442" eb="446">
      <t>キュウスイゲンカ</t>
    </rPh>
    <rPh sb="450" eb="451">
      <t>タカ</t>
    </rPh>
    <rPh sb="451" eb="452">
      <t>トウ</t>
    </rPh>
    <rPh sb="453" eb="455">
      <t>エイキョウ</t>
    </rPh>
    <rPh sb="456" eb="457">
      <t>ウ</t>
    </rPh>
    <rPh sb="459" eb="462">
      <t>イタクヒ</t>
    </rPh>
    <rPh sb="462" eb="463">
      <t>トウ</t>
    </rPh>
    <rPh sb="464" eb="466">
      <t>ケイヒ</t>
    </rPh>
    <rPh sb="467" eb="469">
      <t>ゾウカ</t>
    </rPh>
    <rPh sb="473" eb="475">
      <t>ジョウショウ</t>
    </rPh>
    <rPh sb="486" eb="488">
      <t>テイカ</t>
    </rPh>
    <rPh sb="498" eb="500">
      <t>スイジュン</t>
    </rPh>
    <rPh sb="520" eb="522">
      <t>コンゴ</t>
    </rPh>
    <rPh sb="553" eb="554">
      <t>タカ</t>
    </rPh>
    <phoneticPr fontId="4"/>
  </si>
  <si>
    <t>令和６年度は，給水人口の伸び悩みや節水の普及等により収益が微減しつつ，物価高の影響を受け委託費（浄水場等運転管理業務等）等の経費が増加し，厳しい決算となった。本村は，従前より一般会計から補助金及び出資金も繰り入れており，昨今の経費増加等も踏まえ，独立採算制の観点から経営改善に向けた対策を講じる必要がある。
前回の水道料金改定から５年以上が経過しており，今後も物価高等により経費の増加が継続すると考えられる。老朽化する水道管や浄水施設等更新工事等の投資も必要であることから，今後も厳しい経営状況が継続する見込みである。企業としての経済性を発揮し効率的な経営を図るため，令和７年度に改定する経営戦略等を元に，より一層の維持管理費等の削減や水道料金改定を含めた財源の確保，中長期的な視点からの人材確保策を検討・実行していく必要がある。</t>
    <rPh sb="96" eb="97">
      <t>オヨ</t>
    </rPh>
    <rPh sb="115" eb="117">
      <t>ゾウカ</t>
    </rPh>
    <rPh sb="154" eb="156">
      <t>ゼンカイ</t>
    </rPh>
    <rPh sb="157" eb="159">
      <t>スイドウ</t>
    </rPh>
    <rPh sb="298" eb="29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</si>
</sst>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0.47</c:v>
                </c:pt>
                <c:pt idx="2">
                  <c:v>0.65</c:v>
                </c:pt>
                <c:pt idx="3">
                  <c:v>0.66</c:v>
                </c:pt>
                <c:pt idx="4">
                  <c:v>0.72</c:v>
                </c:pt>
              </c:numCache>
            </c:numRef>
          </c:val>
          <c:extLst>
            <c:ext xmlns:c16="http://schemas.microsoft.com/office/drawing/2014/chart" uri="{C3380CC4-5D6E-409C-BE32-E72D297353CC}">
              <c16:uniqueId val="{00000000-5583-496B-91A4-84056D8E6C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583-496B-91A4-84056D8E6C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60.58</c:v>
                </c:pt>
                <c:pt idx="1">
                  <c:v>60.55</c:v>
                </c:pt>
                <c:pt idx="2">
                  <c:v>60.81</c:v>
                </c:pt>
                <c:pt idx="3">
                  <c:v>60.48</c:v>
                </c:pt>
                <c:pt idx="4">
                  <c:v>60.35</c:v>
                </c:pt>
              </c:numCache>
            </c:numRef>
          </c:val>
          <c:extLst>
            <c:ext xmlns:c16="http://schemas.microsoft.com/office/drawing/2014/chart" uri="{C3380CC4-5D6E-409C-BE32-E72D297353CC}">
              <c16:uniqueId val="{00000000-5259-4174-AA36-0E42A7A91A2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5259-4174-AA36-0E42A7A91A2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90.9</c:v>
                </c:pt>
                <c:pt idx="1">
                  <c:v>90.68</c:v>
                </c:pt>
                <c:pt idx="2">
                  <c:v>90.07</c:v>
                </c:pt>
                <c:pt idx="3">
                  <c:v>90.67</c:v>
                </c:pt>
                <c:pt idx="4">
                  <c:v>90.17</c:v>
                </c:pt>
              </c:numCache>
            </c:numRef>
          </c:val>
          <c:extLst>
            <c:ext xmlns:c16="http://schemas.microsoft.com/office/drawing/2014/chart" uri="{C3380CC4-5D6E-409C-BE32-E72D297353CC}">
              <c16:uniqueId val="{00000000-719D-420B-B5FA-4C7A014834F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719D-420B-B5FA-4C7A014834F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109.43</c:v>
                </c:pt>
                <c:pt idx="1">
                  <c:v>112.27</c:v>
                </c:pt>
                <c:pt idx="2">
                  <c:v>104.18</c:v>
                </c:pt>
                <c:pt idx="3">
                  <c:v>104.57</c:v>
                </c:pt>
                <c:pt idx="4">
                  <c:v>101.01</c:v>
                </c:pt>
              </c:numCache>
            </c:numRef>
          </c:val>
          <c:extLst>
            <c:ext xmlns:c16="http://schemas.microsoft.com/office/drawing/2014/chart" uri="{C3380CC4-5D6E-409C-BE32-E72D297353CC}">
              <c16:uniqueId val="{00000000-DA2E-4118-A71F-10E69D8268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DA2E-4118-A71F-10E69D8268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49.78</c:v>
                </c:pt>
                <c:pt idx="1">
                  <c:v>50.24</c:v>
                </c:pt>
                <c:pt idx="2">
                  <c:v>50.69</c:v>
                </c:pt>
                <c:pt idx="3">
                  <c:v>51.78</c:v>
                </c:pt>
                <c:pt idx="4">
                  <c:v>51.94</c:v>
                </c:pt>
              </c:numCache>
            </c:numRef>
          </c:val>
          <c:extLst>
            <c:ext xmlns:c16="http://schemas.microsoft.com/office/drawing/2014/chart" uri="{C3380CC4-5D6E-409C-BE32-E72D297353CC}">
              <c16:uniqueId val="{00000000-9862-4EAA-9ECF-38714DF9150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9862-4EAA-9ECF-38714DF9150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41.57</c:v>
                </c:pt>
                <c:pt idx="2">
                  <c:v>41.73</c:v>
                </c:pt>
                <c:pt idx="3">
                  <c:v>41.4</c:v>
                </c:pt>
                <c:pt idx="4">
                  <c:v>43</c:v>
                </c:pt>
              </c:numCache>
            </c:numRef>
          </c:val>
          <c:extLst>
            <c:ext xmlns:c16="http://schemas.microsoft.com/office/drawing/2014/chart" uri="{C3380CC4-5D6E-409C-BE32-E72D297353CC}">
              <c16:uniqueId val="{00000000-36FA-4EF6-824D-C97BBCEB51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36FA-4EF6-824D-C97BBCEB51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60-4414-A4C3-3F8E7592316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BB60-4414-A4C3-3F8E7592316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284.97000000000003</c:v>
                </c:pt>
                <c:pt idx="1">
                  <c:v>347.46</c:v>
                </c:pt>
                <c:pt idx="2">
                  <c:v>325.98</c:v>
                </c:pt>
                <c:pt idx="3">
                  <c:v>368.61</c:v>
                </c:pt>
                <c:pt idx="4">
                  <c:v>384.07</c:v>
                </c:pt>
              </c:numCache>
            </c:numRef>
          </c:val>
          <c:extLst>
            <c:ext xmlns:c16="http://schemas.microsoft.com/office/drawing/2014/chart" uri="{C3380CC4-5D6E-409C-BE32-E72D297353CC}">
              <c16:uniqueId val="{00000000-6D21-4BD4-B765-937C80CFFF9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6D21-4BD4-B765-937C80CFFF9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264.39999999999998</c:v>
                </c:pt>
                <c:pt idx="1">
                  <c:v>207.36</c:v>
                </c:pt>
                <c:pt idx="2">
                  <c:v>233.19</c:v>
                </c:pt>
                <c:pt idx="3">
                  <c:v>218.44</c:v>
                </c:pt>
                <c:pt idx="4">
                  <c:v>174.79</c:v>
                </c:pt>
              </c:numCache>
            </c:numRef>
          </c:val>
          <c:extLst>
            <c:ext xmlns:c16="http://schemas.microsoft.com/office/drawing/2014/chart" uri="{C3380CC4-5D6E-409C-BE32-E72D297353CC}">
              <c16:uniqueId val="{00000000-C8A7-46AB-BA9F-3F955EDFD0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8A7-46AB-BA9F-3F955EDFD0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83.28</c:v>
                </c:pt>
                <c:pt idx="1">
                  <c:v>97.5</c:v>
                </c:pt>
                <c:pt idx="2">
                  <c:v>78.61</c:v>
                </c:pt>
                <c:pt idx="3">
                  <c:v>79.150000000000006</c:v>
                </c:pt>
                <c:pt idx="4">
                  <c:v>91.55</c:v>
                </c:pt>
              </c:numCache>
            </c:numRef>
          </c:val>
          <c:extLst>
            <c:ext xmlns:c16="http://schemas.microsoft.com/office/drawing/2014/chart" uri="{C3380CC4-5D6E-409C-BE32-E72D297353CC}">
              <c16:uniqueId val="{00000000-731F-4C9D-B064-AE9F36F004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731F-4C9D-B064-AE9F36F004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174.67</c:v>
                </c:pt>
                <c:pt idx="1">
                  <c:v>179.91</c:v>
                </c:pt>
                <c:pt idx="2">
                  <c:v>185.3</c:v>
                </c:pt>
                <c:pt idx="3">
                  <c:v>185.5</c:v>
                </c:pt>
                <c:pt idx="4">
                  <c:v>193.05</c:v>
                </c:pt>
              </c:numCache>
            </c:numRef>
          </c:val>
          <c:extLst>
            <c:ext xmlns:c16="http://schemas.microsoft.com/office/drawing/2014/chart" uri="{C3380CC4-5D6E-409C-BE32-E72D297353CC}">
              <c16:uniqueId val="{00000000-CBB3-4812-B2BD-0C9B385BFF8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CBB3-4812-B2BD-0C9B385BFF8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 zoomScaleNormal="100" zoomScalePageLayoutView="115" workbookViewId="0">
      <selection activeCell="BG57" sqref="BG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東海村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38151</v>
      </c>
      <c r="AM8" s="44"/>
      <c r="AN8" s="44"/>
      <c r="AO8" s="44"/>
      <c r="AP8" s="44"/>
      <c r="AQ8" s="44"/>
      <c r="AR8" s="44"/>
      <c r="AS8" s="44"/>
      <c r="AT8" s="45">
        <f>データ!$S$6</f>
        <v>38.01</v>
      </c>
      <c r="AU8" s="46"/>
      <c r="AV8" s="46"/>
      <c r="AW8" s="46"/>
      <c r="AX8" s="46"/>
      <c r="AY8" s="46"/>
      <c r="AZ8" s="46"/>
      <c r="BA8" s="46"/>
      <c r="BB8" s="47">
        <f>データ!$T$6</f>
        <v>1003.71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81.61</v>
      </c>
      <c r="J10" s="46"/>
      <c r="K10" s="46"/>
      <c r="L10" s="46"/>
      <c r="M10" s="46"/>
      <c r="N10" s="46"/>
      <c r="O10" s="81"/>
      <c r="P10" s="47">
        <f>データ!$P$6</f>
        <v>98.48</v>
      </c>
      <c r="Q10" s="47"/>
      <c r="R10" s="47"/>
      <c r="S10" s="47"/>
      <c r="T10" s="47"/>
      <c r="U10" s="47"/>
      <c r="V10" s="47"/>
      <c r="W10" s="44">
        <f>データ!$Q$6</f>
        <v>3361</v>
      </c>
      <c r="X10" s="44"/>
      <c r="Y10" s="44"/>
      <c r="Z10" s="44"/>
      <c r="AA10" s="44"/>
      <c r="AB10" s="44"/>
      <c r="AC10" s="44"/>
      <c r="AD10" s="2"/>
      <c r="AE10" s="2"/>
      <c r="AF10" s="2"/>
      <c r="AG10" s="2"/>
      <c r="AH10" s="2"/>
      <c r="AI10" s="2"/>
      <c r="AJ10" s="2"/>
      <c r="AK10" s="2"/>
      <c r="AL10" s="44">
        <f>データ!$U$6</f>
        <v>37465</v>
      </c>
      <c r="AM10" s="44"/>
      <c r="AN10" s="44"/>
      <c r="AO10" s="44"/>
      <c r="AP10" s="44"/>
      <c r="AQ10" s="44"/>
      <c r="AR10" s="44"/>
      <c r="AS10" s="44"/>
      <c r="AT10" s="45">
        <f>データ!$V$6</f>
        <v>36.44</v>
      </c>
      <c r="AU10" s="46"/>
      <c r="AV10" s="46"/>
      <c r="AW10" s="46"/>
      <c r="AX10" s="46"/>
      <c r="AY10" s="46"/>
      <c r="AZ10" s="46"/>
      <c r="BA10" s="46"/>
      <c r="BB10" s="47">
        <f>データ!$W$6</f>
        <v>1028.1300000000001</v>
      </c>
      <c r="BC10" s="47"/>
      <c r="BD10" s="47"/>
      <c r="BE10" s="47"/>
      <c r="BF10" s="47"/>
      <c r="BG10" s="47"/>
      <c r="BH10" s="47"/>
      <c r="BI10" s="47"/>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9"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9"/>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9"/>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9"/>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9"/>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9"/>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9"/>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9"/>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9"/>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9"/>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9"/>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9"/>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9"/>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9"/>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9"/>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9"/>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9"/>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9"/>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9"/>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9"/>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9"/>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9"/>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9"/>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9"/>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9"/>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9"/>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9"/>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9"/>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82"/>
      <c r="BN59" s="82"/>
      <c r="BO59" s="82"/>
      <c r="BP59" s="82"/>
      <c r="BQ59" s="82"/>
      <c r="BR59" s="82"/>
      <c r="BS59" s="82"/>
      <c r="BT59" s="82"/>
      <c r="BU59" s="82"/>
      <c r="BV59" s="82"/>
      <c r="BW59" s="82"/>
      <c r="BX59" s="82"/>
      <c r="BY59" s="82"/>
      <c r="BZ59" s="8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6"/>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6"/>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3S2wVant8F8bwKlza4auuJYXnPP+bPEgFR4uk2+KFc1J57t52slcRZI3Zfkelftz55nCipIQI/aOXgqOIxPPA==" saltValue="AIoaPndQ7jJCyDuZADYl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83411</v>
      </c>
      <c r="D6" s="20">
        <f t="shared" si="3"/>
        <v>46</v>
      </c>
      <c r="E6" s="20">
        <f t="shared" si="3"/>
        <v>1</v>
      </c>
      <c r="F6" s="20">
        <f t="shared" si="3"/>
        <v>0</v>
      </c>
      <c r="G6" s="20">
        <f t="shared" si="3"/>
        <v>1</v>
      </c>
      <c r="H6" s="20" t="str">
        <f t="shared" si="3"/>
        <v>茨城県　東海村</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81.61</v>
      </c>
      <c r="P6" s="21">
        <f t="shared" si="3"/>
        <v>98.48</v>
      </c>
      <c r="Q6" s="21">
        <f t="shared" si="3"/>
        <v>3361</v>
      </c>
      <c r="R6" s="21">
        <f t="shared" si="3"/>
        <v>38151</v>
      </c>
      <c r="S6" s="21">
        <f t="shared" si="3"/>
        <v>38.01</v>
      </c>
      <c r="T6" s="21">
        <f t="shared" si="3"/>
        <v>1003.71</v>
      </c>
      <c r="U6" s="21">
        <f t="shared" si="3"/>
        <v>37465</v>
      </c>
      <c r="V6" s="21">
        <f t="shared" si="3"/>
        <v>36.44</v>
      </c>
      <c r="W6" s="21">
        <f t="shared" si="3"/>
        <v>1028.1300000000001</v>
      </c>
      <c r="X6" s="22">
        <f>IF(X7="",NA(),X7)</f>
        <v>109.43</v>
      </c>
      <c r="Y6" s="22">
        <f t="shared" ref="Y6:AG6" si="4">IF(Y7="",NA(),Y7)</f>
        <v>112.27</v>
      </c>
      <c r="Z6" s="22">
        <f t="shared" si="4"/>
        <v>104.18</v>
      </c>
      <c r="AA6" s="22">
        <f t="shared" si="4"/>
        <v>104.57</v>
      </c>
      <c r="AB6" s="22">
        <f t="shared" si="4"/>
        <v>101.01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284.97000000000003</v>
      </c>
      <c r="AU6" s="22">
        <f t="shared" ref="AU6:BC6" si="6">IF(AU7="",NA(),AU7)</f>
        <v>347.46</v>
      </c>
      <c r="AV6" s="22">
        <f t="shared" si="6"/>
        <v>325.98</v>
      </c>
      <c r="AW6" s="22">
        <f t="shared" si="6"/>
        <v>368.61</v>
      </c>
      <c r="AX6" s="22">
        <f t="shared" si="6"/>
        <v>384.07</v>
      </c>
      <c r="AY6" s="22">
        <f t="shared" si="6"/>
        <v>327.77</v>
      </c>
      <c r="AZ6" s="22">
        <f t="shared" si="6"/>
        <v>338.02</v>
      </c>
      <c r="BA6" s="22">
        <f t="shared" si="6"/>
        <v>345.94</v>
      </c>
      <c r="BB6" s="22">
        <f t="shared" si="6"/>
        <v>329.7</v>
      </c>
      <c r="BC6" s="22">
        <f t="shared" si="6"/>
        <v>319.99</v>
      </c>
      <c r="BD6" s="21" t="str">
        <f>IF(BD7="","",IF(BD7="-","【-】","【"&amp;SUBSTITUTE(TEXT(BD7,"#,##0.00"),"-","△")&amp;"】"))</f>
        <v>【239.69】</v>
      </c>
      <c r="BE6" s="22">
        <f>IF(BE7="",NA(),BE7)</f>
        <v>264.39999999999998</v>
      </c>
      <c r="BF6" s="22">
        <f t="shared" ref="BF6:BN6" si="7">IF(BF7="",NA(),BF7)</f>
        <v>207.36</v>
      </c>
      <c r="BG6" s="22">
        <f t="shared" si="7"/>
        <v>233.19</v>
      </c>
      <c r="BH6" s="22">
        <f t="shared" si="7"/>
        <v>218.44</v>
      </c>
      <c r="BI6" s="22">
        <f t="shared" si="7"/>
        <v>174.79</v>
      </c>
      <c r="BJ6" s="22">
        <f t="shared" si="7"/>
        <v>397.1</v>
      </c>
      <c r="BK6" s="22">
        <f t="shared" si="7"/>
        <v>379.91</v>
      </c>
      <c r="BL6" s="22">
        <f t="shared" si="7"/>
        <v>386.61</v>
      </c>
      <c r="BM6" s="22">
        <f t="shared" si="7"/>
        <v>381.56</v>
      </c>
      <c r="BN6" s="22">
        <f t="shared" si="7"/>
        <v>365.55</v>
      </c>
      <c r="BO6" s="21" t="str">
        <f>IF(BO7="","",IF(BO7="-","【-】","【"&amp;SUBSTITUTE(TEXT(BO7,"#,##0.00"),"-","△")&amp;"】"))</f>
        <v>【264.86】</v>
      </c>
      <c r="BP6" s="22">
        <f>IF(BP7="",NA(),BP7)</f>
        <v>83.28</v>
      </c>
      <c r="BQ6" s="22">
        <f t="shared" ref="BQ6:BY6" si="8">IF(BQ7="",NA(),BQ7)</f>
        <v>97.5</v>
      </c>
      <c r="BR6" s="22">
        <f t="shared" si="8"/>
        <v>78.61</v>
      </c>
      <c r="BS6" s="22">
        <f t="shared" si="8"/>
        <v>79.150000000000006</v>
      </c>
      <c r="BT6" s="22">
        <f t="shared" si="8"/>
        <v>91.55</v>
      </c>
      <c r="BU6" s="22">
        <f t="shared" si="8"/>
        <v>95.79</v>
      </c>
      <c r="BV6" s="22">
        <f t="shared" si="8"/>
        <v>98.3</v>
      </c>
      <c r="BW6" s="22">
        <f t="shared" si="8"/>
        <v>93.82</v>
      </c>
      <c r="BX6" s="22">
        <f t="shared" si="8"/>
        <v>95.04</v>
      </c>
      <c r="BY6" s="22">
        <f t="shared" si="8"/>
        <v>95.42</v>
      </c>
      <c r="BZ6" s="21" t="str">
        <f>IF(BZ7="","",IF(BZ7="-","【-】","【"&amp;SUBSTITUTE(TEXT(BZ7,"#,##0.00"),"-","△")&amp;"】"))</f>
        <v>【97.59】</v>
      </c>
      <c r="CA6" s="22">
        <f>IF(CA7="",NA(),CA7)</f>
        <v>174.67</v>
      </c>
      <c r="CB6" s="22">
        <f t="shared" ref="CB6:CJ6" si="9">IF(CB7="",NA(),CB7)</f>
        <v>179.91</v>
      </c>
      <c r="CC6" s="22">
        <f t="shared" si="9"/>
        <v>185.3</v>
      </c>
      <c r="CD6" s="22">
        <f t="shared" si="9"/>
        <v>185.5</v>
      </c>
      <c r="CE6" s="22">
        <f t="shared" si="9"/>
        <v>193.05</v>
      </c>
      <c r="CF6" s="22">
        <f t="shared" si="9"/>
        <v>171.13</v>
      </c>
      <c r="CG6" s="22">
        <f t="shared" si="9"/>
        <v>173.7</v>
      </c>
      <c r="CH6" s="22">
        <f t="shared" si="9"/>
        <v>178.94</v>
      </c>
      <c r="CI6" s="22">
        <f t="shared" si="9"/>
        <v>180.19</v>
      </c>
      <c r="CJ6" s="22">
        <f t="shared" si="9"/>
        <v>184.25</v>
      </c>
      <c r="CK6" s="21" t="str">
        <f>IF(CK7="","",IF(CK7="-","【-】","【"&amp;SUBSTITUTE(TEXT(CK7,"#,##0.00"),"-","△")&amp;"】"))</f>
        <v>【181.66】</v>
      </c>
      <c r="CL6" s="22">
        <f>IF(CL7="",NA(),CL7)</f>
        <v>60.58</v>
      </c>
      <c r="CM6" s="22">
        <f t="shared" ref="CM6:CU6" si="10">IF(CM7="",NA(),CM7)</f>
        <v>60.55</v>
      </c>
      <c r="CN6" s="22">
        <f t="shared" si="10"/>
        <v>60.81</v>
      </c>
      <c r="CO6" s="22">
        <f t="shared" si="10"/>
        <v>60.48</v>
      </c>
      <c r="CP6" s="22">
        <f t="shared" si="10"/>
        <v>60.35</v>
      </c>
      <c r="CQ6" s="22">
        <f t="shared" si="10"/>
        <v>60.12</v>
      </c>
      <c r="CR6" s="22">
        <f t="shared" si="10"/>
        <v>60.34</v>
      </c>
      <c r="CS6" s="22">
        <f t="shared" si="10"/>
        <v>59.54</v>
      </c>
      <c r="CT6" s="22">
        <f t="shared" si="10"/>
        <v>59.26</v>
      </c>
      <c r="CU6" s="22">
        <f t="shared" si="10"/>
        <v>60.44</v>
      </c>
      <c r="CV6" s="21" t="str">
        <f>IF(CV7="","",IF(CV7="-","【-】","【"&amp;SUBSTITUTE(TEXT(CV7,"#,##0.00"),"-","△")&amp;"】"))</f>
        <v>【60.21】</v>
      </c>
      <c r="CW6" s="22">
        <f>IF(CW7="",NA(),CW7)</f>
        <v>90.9</v>
      </c>
      <c r="CX6" s="22">
        <f t="shared" ref="CX6:DF6" si="11">IF(CX7="",NA(),CX7)</f>
        <v>90.68</v>
      </c>
      <c r="CY6" s="22">
        <f t="shared" si="11"/>
        <v>90.07</v>
      </c>
      <c r="CZ6" s="22">
        <f t="shared" si="11"/>
        <v>90.67</v>
      </c>
      <c r="DA6" s="22">
        <f t="shared" si="11"/>
        <v>90.17</v>
      </c>
      <c r="DB6" s="22">
        <f t="shared" si="11"/>
        <v>84.24</v>
      </c>
      <c r="DC6" s="22">
        <f t="shared" si="11"/>
        <v>84.19</v>
      </c>
      <c r="DD6" s="22">
        <f t="shared" si="11"/>
        <v>83.93</v>
      </c>
      <c r="DE6" s="22">
        <f t="shared" si="11"/>
        <v>83.84</v>
      </c>
      <c r="DF6" s="22">
        <f t="shared" si="11"/>
        <v>83.39</v>
      </c>
      <c r="DG6" s="21" t="str">
        <f>IF(DG7="","",IF(DG7="-","【-】","【"&amp;SUBSTITUTE(TEXT(DG7,"#,##0.00"),"-","△")&amp;"】"))</f>
        <v>【89.21】</v>
      </c>
      <c r="DH6" s="22">
        <f>IF(DH7="",NA(),DH7)</f>
        <v>49.78</v>
      </c>
      <c r="DI6" s="22">
        <f t="shared" ref="DI6:DQ6" si="12">IF(DI7="",NA(),DI7)</f>
        <v>50.24</v>
      </c>
      <c r="DJ6" s="22">
        <f t="shared" si="12"/>
        <v>50.69</v>
      </c>
      <c r="DK6" s="22">
        <f t="shared" si="12"/>
        <v>51.78</v>
      </c>
      <c r="DL6" s="22">
        <f t="shared" si="12"/>
        <v>51.94</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2">
        <f t="shared" ref="DT6:EB6" si="13">IF(DT7="",NA(),DT7)</f>
        <v>41.57</v>
      </c>
      <c r="DU6" s="22">
        <f t="shared" si="13"/>
        <v>41.73</v>
      </c>
      <c r="DV6" s="22">
        <f t="shared" si="13"/>
        <v>41.4</v>
      </c>
      <c r="DW6" s="22">
        <f t="shared" si="13"/>
        <v>43</v>
      </c>
      <c r="DX6" s="22">
        <f t="shared" si="13"/>
        <v>18.18</v>
      </c>
      <c r="DY6" s="22">
        <f t="shared" si="13"/>
        <v>19.32</v>
      </c>
      <c r="DZ6" s="22">
        <f t="shared" si="13"/>
        <v>21.16</v>
      </c>
      <c r="EA6" s="22">
        <f t="shared" si="13"/>
        <v>22.72</v>
      </c>
      <c r="EB6" s="22">
        <f t="shared" si="13"/>
        <v>24.16</v>
      </c>
      <c r="EC6" s="21" t="str">
        <f>IF(EC7="","",IF(EC7="-","【-】","【"&amp;SUBSTITUTE(TEXT(EC7,"#,##0.00"),"-","△")&amp;"】"))</f>
        <v>【26.78】</v>
      </c>
      <c r="ED6" s="21">
        <f>IF(ED7="",NA(),ED7)</f>
        <v>0</v>
      </c>
      <c r="EE6" s="22">
        <f t="shared" ref="EE6:EM6" si="14">IF(EE7="",NA(),EE7)</f>
        <v>0.47</v>
      </c>
      <c r="EF6" s="22">
        <f t="shared" si="14"/>
        <v>0.65</v>
      </c>
      <c r="EG6" s="22">
        <f t="shared" si="14"/>
        <v>0.66</v>
      </c>
      <c r="EH6" s="22">
        <f t="shared" si="14"/>
        <v>0.72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83411</v>
      </c>
      <c r="D7" s="24">
        <v>46</v>
      </c>
      <c r="E7" s="24">
        <v>1</v>
      </c>
      <c r="F7" s="24">
        <v>0</v>
      </c>
      <c r="G7" s="24">
        <v>1</v>
      </c>
      <c r="H7" s="24" t="s">
        <v>93</v>
      </c>
      <c r="I7" s="24" t="s">
        <v>94</v>
      </c>
      <c r="J7" s="24" t="s">
        <v>95</v>
      </c>
      <c r="K7" s="24" t="s">
        <v>96</v>
      </c>
      <c r="L7" s="24" t="s">
        <v>97</v>
      </c>
      <c r="M7" s="24" t="s">
        <v>98</v>
      </c>
      <c r="N7" s="25" t="s">
        <v>99</v>
      </c>
      <c r="O7" s="25">
        <v>81.61</v>
      </c>
      <c r="P7" s="25">
        <v>98.48</v>
      </c>
      <c r="Q7" s="25">
        <v>3361</v>
      </c>
      <c r="R7" s="25">
        <v>38151</v>
      </c>
      <c r="S7" s="25">
        <v>38.01</v>
      </c>
      <c r="T7" s="25">
        <v>1003.71</v>
      </c>
      <c r="U7" s="25">
        <v>37465</v>
      </c>
      <c r="V7" s="25">
        <v>36.44</v>
      </c>
      <c r="W7" s="25">
        <v>1028.1300000000001</v>
      </c>
      <c r="X7" s="25">
        <v>109.43</v>
      </c>
      <c r="Y7" s="25">
        <v>112.27</v>
      </c>
      <c r="Z7" s="25">
        <v>104.18</v>
      </c>
      <c r="AA7" s="25">
        <v>104.57</v>
      </c>
      <c r="AB7" s="25">
        <v>101.01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284.97000000000003</v>
      </c>
      <c r="AU7" s="25">
        <v>347.46</v>
      </c>
      <c r="AV7" s="25">
        <v>325.98</v>
      </c>
      <c r="AW7" s="25">
        <v>368.61</v>
      </c>
      <c r="AX7" s="25">
        <v>384.07</v>
      </c>
      <c r="AY7" s="25">
        <v>327.77</v>
      </c>
      <c r="AZ7" s="25">
        <v>338.02</v>
      </c>
      <c r="BA7" s="25">
        <v>345.94</v>
      </c>
      <c r="BB7" s="25">
        <v>329.7</v>
      </c>
      <c r="BC7" s="25">
        <v>319.99</v>
      </c>
      <c r="BD7" s="25">
        <v>239.69</v>
      </c>
      <c r="BE7" s="25">
        <v>264.39999999999998</v>
      </c>
      <c r="BF7" s="25">
        <v>207.36</v>
      </c>
      <c r="BG7" s="25">
        <v>233.19</v>
      </c>
      <c r="BH7" s="25">
        <v>218.44</v>
      </c>
      <c r="BI7" s="25">
        <v>174.79</v>
      </c>
      <c r="BJ7" s="25">
        <v>397.1</v>
      </c>
      <c r="BK7" s="25">
        <v>379.91</v>
      </c>
      <c r="BL7" s="25">
        <v>386.61</v>
      </c>
      <c r="BM7" s="25">
        <v>381.56</v>
      </c>
      <c r="BN7" s="25">
        <v>365.55</v>
      </c>
      <c r="BO7" s="25">
        <v>264.86</v>
      </c>
      <c r="BP7" s="25">
        <v>83.28</v>
      </c>
      <c r="BQ7" s="25">
        <v>97.5</v>
      </c>
      <c r="BR7" s="25">
        <v>78.61</v>
      </c>
      <c r="BS7" s="25">
        <v>79.150000000000006</v>
      </c>
      <c r="BT7" s="25">
        <v>91.55</v>
      </c>
      <c r="BU7" s="25">
        <v>95.79</v>
      </c>
      <c r="BV7" s="25">
        <v>98.3</v>
      </c>
      <c r="BW7" s="25">
        <v>93.82</v>
      </c>
      <c r="BX7" s="25">
        <v>95.04</v>
      </c>
      <c r="BY7" s="25">
        <v>95.42</v>
      </c>
      <c r="BZ7" s="25">
        <v>97.59</v>
      </c>
      <c r="CA7" s="25">
        <v>174.67</v>
      </c>
      <c r="CB7" s="25">
        <v>179.91</v>
      </c>
      <c r="CC7" s="25">
        <v>185.3</v>
      </c>
      <c r="CD7" s="25">
        <v>185.5</v>
      </c>
      <c r="CE7" s="25">
        <v>193.05</v>
      </c>
      <c r="CF7" s="25">
        <v>171.13</v>
      </c>
      <c r="CG7" s="25">
        <v>173.7</v>
      </c>
      <c r="CH7" s="25">
        <v>178.94</v>
      </c>
      <c r="CI7" s="25">
        <v>180.19</v>
      </c>
      <c r="CJ7" s="25">
        <v>184.25</v>
      </c>
      <c r="CK7" s="25">
        <v>181.66</v>
      </c>
      <c r="CL7" s="25">
        <v>60.58</v>
      </c>
      <c r="CM7" s="25">
        <v>60.55</v>
      </c>
      <c r="CN7" s="25">
        <v>60.81</v>
      </c>
      <c r="CO7" s="25">
        <v>60.48</v>
      </c>
      <c r="CP7" s="25">
        <v>60.35</v>
      </c>
      <c r="CQ7" s="25">
        <v>60.12</v>
      </c>
      <c r="CR7" s="25">
        <v>60.34</v>
      </c>
      <c r="CS7" s="25">
        <v>59.54</v>
      </c>
      <c r="CT7" s="25">
        <v>59.26</v>
      </c>
      <c r="CU7" s="25">
        <v>60.44</v>
      </c>
      <c r="CV7" s="25">
        <v>60.21</v>
      </c>
      <c r="CW7" s="25">
        <v>90.9</v>
      </c>
      <c r="CX7" s="25">
        <v>90.68</v>
      </c>
      <c r="CY7" s="25">
        <v>90.07</v>
      </c>
      <c r="CZ7" s="25">
        <v>90.67</v>
      </c>
      <c r="DA7" s="25">
        <v>90.17</v>
      </c>
      <c r="DB7" s="25">
        <v>84.24</v>
      </c>
      <c r="DC7" s="25">
        <v>84.19</v>
      </c>
      <c r="DD7" s="25">
        <v>83.93</v>
      </c>
      <c r="DE7" s="25">
        <v>83.84</v>
      </c>
      <c r="DF7" s="25">
        <v>83.39</v>
      </c>
      <c r="DG7" s="25">
        <v>89.21</v>
      </c>
      <c r="DH7" s="25">
        <v>49.78</v>
      </c>
      <c r="DI7" s="25">
        <v>50.24</v>
      </c>
      <c r="DJ7" s="25">
        <v>50.69</v>
      </c>
      <c r="DK7" s="25">
        <v>51.78</v>
      </c>
      <c r="DL7" s="25">
        <v>51.94</v>
      </c>
      <c r="DM7" s="25">
        <v>48.83</v>
      </c>
      <c r="DN7" s="25">
        <v>49.96</v>
      </c>
      <c r="DO7" s="25">
        <v>50.82</v>
      </c>
      <c r="DP7" s="25">
        <v>51.82</v>
      </c>
      <c r="DQ7" s="25">
        <v>52.53</v>
      </c>
      <c r="DR7" s="25">
        <v>52.41</v>
      </c>
      <c r="DS7" s="25">
        <v>0</v>
      </c>
      <c r="DT7" s="25">
        <v>41.57</v>
      </c>
      <c r="DU7" s="25">
        <v>41.73</v>
      </c>
      <c r="DV7" s="25">
        <v>41.4</v>
      </c>
      <c r="DW7" s="25">
        <v>43</v>
      </c>
      <c r="DX7" s="25">
        <v>18.18</v>
      </c>
      <c r="DY7" s="25">
        <v>19.32</v>
      </c>
      <c r="DZ7" s="25">
        <v>21.16</v>
      </c>
      <c r="EA7" s="25">
        <v>22.72</v>
      </c>
      <c r="EB7" s="25">
        <v>24.16</v>
      </c>
      <c r="EC7" s="25">
        <v>26.78</v>
      </c>
      <c r="ED7" s="25">
        <v>0</v>
      </c>
      <c r="EE7" s="25">
        <v>0.47</v>
      </c>
      <c r="EF7" s="25">
        <v>0.65</v>
      </c>
      <c r="EG7" s="25">
        <v>0.66</v>
      </c>
      <c r="EH7" s="25">
        <v>0.72</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2026-01-22T05:24:00Z</cp:lastPrinted>
  <dcterms:created xsi:type="dcterms:W3CDTF">2025-12-12T09:13:08Z</dcterms:created>
  <dcterms:modified xsi:type="dcterms:W3CDTF">2026-02-26T07:08:41Z</dcterms:modified>
  <cp:category/>
</cp:coreProperties>
</file>