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010_水道（簡水含む）\"/>
    </mc:Choice>
  </mc:AlternateContent>
  <xr:revisionPtr revIDLastSave="0" documentId="8_{C6718D2A-E662-4348-B339-2D1DB6236D34}" xr6:coauthVersionLast="47" xr6:coauthVersionMax="47" xr10:uidLastSave="{00000000-0000-0000-0000-000000000000}"/>
  <workbookProtection workbookAlgorithmName="SHA-512" workbookHashValue="YNWb4FqAxUNmsd6jmgUF/F2OxTpEyxGUvLYtNMeT7c9m6OcuOFh7JRR00up0PVbr8uasxdxFqgqghsrnHtJdCg==" workbookSaltValue="TgAnVooHGcyy1Di8I+GQDA==" workbookSpinCount="100000" lockStructure="1"/>
  <bookViews>
    <workbookView xWindow="2037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<sst xmlns="http://schemas.openxmlformats.org/spreadsheetml/2006/main" count="228" uniqueCount="111">
  <si>
    <t>非設置</t>
  </si>
  <si>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</si>
  <si>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人口（人）</t>
    <rPh sb="0" eb="2">
      <t>ジンコウ</t>
    </rPh>
    <rPh sb="3" eb="4">
      <t>ヒト</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</si>
  <si>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</si>
  <si>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</si>
  <si>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</si>
  <si>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</si>
  <si>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</si>
  <si>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</si>
  <si>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</si>
  <si>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</si>
  <si>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</si>
  <si>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</si>
  <si>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</si>
  <si>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</si>
  <si>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</si>
  <si>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</si>
  <si>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類似団体区分</t>
    <rPh sb="4" eb="6">
      <t>クブン</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</si>
  <si>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</si>
  <si>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</si>
  <si>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</si>
  <si>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</si>
  <si>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</si>
  <si>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</si>
  <si>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</si>
  <si>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</si>
  <si>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</si>
  <si>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現在給水人口(人)</t>
  </si>
  <si>
    <t>小項目</t>
    <rPh sb="0" eb="3">
      <t>ショウコウモク</t>
    </rPh>
    <phoneticPr fontId="1"/>
  </si>
  <si>
    <t>1⑥</t>
  </si>
  <si>
    <t>基本情報</t>
    <rPh sb="0" eb="2">
      <t>キホン</t>
    </rPh>
    <rPh sb="2" eb="4">
      <t>ジョウホウ</t>
    </rPh>
    <phoneticPr fontId="1"/>
  </si>
  <si>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</si>
  <si>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</si>
  <si>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</si>
  <si>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</si>
  <si>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</si>
  <si>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</si>
  <si>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</si>
  <si>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</si>
  <si>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</si>
  <si>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</si>
  <si>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</si>
  <si>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</si>
  <si>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</si>
  <si>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</si>
  <si>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</si>
  <si>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</si>
  <si>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</si>
  <si>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</si>
  <si>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</si>
  <si>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</si>
  <si>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</si>
  <si>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</si>
  <si>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</si>
  <si>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</si>
  <si>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</si>
  <si>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</si>
  <si>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</si>
  <si>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</si>
  <si>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</si>
  <si>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</si>
  <si>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</si>
  <si>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</si>
  <si>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</si>
  <si>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</si>
  <si>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</si>
  <si>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</si>
  <si>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</si>
  <si>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</si>
  <si>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</si>
  <si>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</si>
  <si>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</si>
  <si>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</si>
  <si>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</si>
  <si>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</si>
  <si>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</si>
  <si>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</si>
  <si>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A8</t>
  </si>
  <si>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</si>
  <si>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</si>
  <si>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</si>
  <si>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</si>
  <si>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</si>
  <si>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</si>
  <si>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</si>
  <si>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</si>
  <si>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</si>
  <si>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</si>
  <si>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</si>
  <si>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</si>
  <si>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</si>
  <si>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</si>
  <si>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</si>
  <si>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</si>
  <si>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茨城県　五霞町</t>
  </si>
  <si>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</si>
  <si>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</si>
  <si>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</si>
  <si>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</si>
  <si>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</si>
  <si>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</si>
  <si>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</si>
  <si>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</si>
  <si>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</si>
  <si>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</si>
  <si>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</si>
  <si>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</si>
  <si>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</si>
  <si>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有形固定資産減価償却率は増加傾向にあり、類似団体と比較して高い数値となっている。電気・機械設備については、計画的に更新工事を行っており、管路等については、今後、計画に沿った更新工事を進めていく必要がある。
②管路経年化率及び③管路更新率は、法定耐用年数に達していないため、管路の更新は行っていないが、今後、計画に沿った更新工事を進める必要がある。</t>
  </si>
  <si>
    <t>　当町の水道事業は収益的収支の面では給水原価が高いため、操出基準に定める事由以外の操出金により収入不足を補填しており、独立採算の原則から大きく外れている。また、資本的収支の面では企業債償還金の占める割合が高く多額となっているため、操出基準に定める事由以外の操出金により収入不足を補填しており、経営状況及び財政状況は決して良好とはいえない状況である。更に今後、経年化に伴う施設、設備及び管路等の更新を実施していかなければならず、料金改定、ダウンサイジング、広域化・共同化等様々な角度から検討を行い、適正化に努めていく必要がある。</t>
  </si>
  <si>
    <r>
      <t xml:space="preserve">①令和6年度は、前年度と比較すると改善傾向にあり100％以上にあるものの、料金回収率に関しては依然として低い状況にあるため一般会計からの繰入金に依存せざるを得ない状況が続いている。
②累積欠損金比率は、H26年度に地方公営企業会計制度の改正に伴い一時的に高い数値となったが、それ以降は0％となっている。
</t>
    </r>
    <r>
      <rPr>
        <sz val="11"/>
        <color theme="1"/>
        <rFont val="ＭＳ ゴシック"/>
        <family val="3"/>
        <charset val="128"/>
      </rPr>
      <t>③</t>
    </r>
    <r>
      <rPr>
        <sz val="11"/>
        <color theme="1"/>
        <rFont val="ＭＳ ゴシック"/>
        <family val="3"/>
        <charset val="128"/>
      </rPr>
      <t>流動比率は、H29年度以降100％を下回っていたが、R6年度に関しては100％を上回っている。しかし、来年度以降も更新工事等行うため、高額な企業債の償還金と現金の減少が見込まれている。
④企業債の償還が進んだことにより令和5年度と比較すると減少している。また、今年度に浄水場建設時の償還が完了することから、R8年度以降の減少が見込まれる。
⑤料金回収率は、昨年度に引き続き平均値を下回っている。物価高騰等対策による水道基本料金減免により料金収入が減少したことにより、料金回収率が低下している。また、小規模自治体での浄水場運営をしている事から、給水原価は高い水準にある。
⑥給水原価は、⑤と同様の理由により類似団体と比較して高い水準となっており、今年度についても、有収水量が減少した事により数値が増加している。
⑦施設利用率は、令和3年度から類似団体の平均値と同等の数値であるが、減少傾向にある。要因は、R2年度から3年度にかけて実施した浄水設備増設によるものである。
⑧有収率は、類似団体と比較して高い数値にある。要因としては、漏水量が少ない事が考えられる。</t>
    </r>
    <rPh sb="8" eb="11">
      <t>ゼンネンド</t>
    </rPh>
    <rPh sb="12" eb="14">
      <t>ヒカク</t>
    </rPh>
    <rPh sb="17" eb="19">
      <t>カイゼン</t>
    </rPh>
    <rPh sb="19" eb="21">
      <t>ケイコウ</t>
    </rPh>
    <rPh sb="43" eb="44">
      <t>カン</t>
    </rPh>
    <rPh sb="47" eb="49">
      <t>イゼン</t>
    </rPh>
    <rPh sb="52" eb="53">
      <t>ヒク</t>
    </rPh>
    <rPh sb="54" eb="56">
      <t>ジョウキョウ</t>
    </rPh>
    <rPh sb="181" eb="183">
      <t>ネンド</t>
    </rPh>
    <rPh sb="184" eb="185">
      <t>カン</t>
    </rPh>
    <rPh sb="193" eb="195">
      <t>ウワマワ</t>
    </rPh>
    <rPh sb="204" eb="207">
      <t>ライネンド</t>
    </rPh>
    <rPh sb="207" eb="209">
      <t>イコウ</t>
    </rPh>
    <rPh sb="210" eb="212">
      <t>コウシン</t>
    </rPh>
    <rPh sb="212" eb="214">
      <t>コウジ</t>
    </rPh>
    <rPh sb="214" eb="215">
      <t>トウ</t>
    </rPh>
    <rPh sb="215" eb="216">
      <t>オコナ</t>
    </rPh>
    <rPh sb="237" eb="239">
      <t>ミコ</t>
    </rPh>
    <rPh sb="268" eb="270">
      <t>ヒカク</t>
    </rPh>
    <rPh sb="273" eb="275">
      <t>ゲンショウ</t>
    </rPh>
    <rPh sb="283" eb="285">
      <t>コンネン</t>
    </rPh>
    <rPh sb="285" eb="286">
      <t>ド</t>
    </rPh>
    <rPh sb="335" eb="336">
      <t>ヒ</t>
    </rPh>
    <rPh sb="337" eb="338">
      <t>ツヅ</t>
    </rPh>
    <rPh sb="339" eb="341">
      <t>ヘイキン</t>
    </rPh>
    <rPh sb="341" eb="342">
      <t>チ</t>
    </rPh>
    <rPh sb="343" eb="345">
      <t>シタマワ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</si>
</sst>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R&quot;yy"/>
    <numFmt numFmtId="177" formatCode="#,##0.00;&quot;△ &quot;#,##0.00"/>
    <numFmt numFmtId="178" formatCode="#,##0.00;&quot;△&quot;#,##0.00"/>
    <numFmt numFmtId="179" formatCode="#,##0.00;&quot;△&quot;#,##0.00;&quot;-&quot;"/>
    <numFmt numFmtId="180" formatCode="#,##0;&quot;△&quot;#,##0"/>
  </numFmts>
  <fonts count="18"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6"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8" fontId="0" fillId="5" borderId="9" xfId="1" applyNumberFormat="1" applyFont="1" applyFill="1" applyBorder="1" applyAlignment="1">
      <alignment vertical="center" shrinkToFit="1"/>
    </xf>
    <xf numFmtId="178" fontId="0" fillId="0" borderId="9" xfId="1" applyNumberFormat="1" applyFont="1" applyBorder="1" applyAlignment="1">
      <alignment vertical="center" shrinkToFit="1"/>
    </xf>
    <xf numFmtId="179" fontId="0" fillId="5" borderId="9" xfId="1" applyNumberFormat="1" applyFont="1" applyFill="1" applyBorder="1" applyAlignment="1">
      <alignment vertical="center" shrinkToFit="1"/>
    </xf>
    <xf numFmtId="40" fontId="0" fillId="0" borderId="0" xfId="0" applyNumberFormat="1">
      <alignment vertical="center"/>
    </xf>
    <xf numFmtId="177" fontId="0" fillId="0" borderId="0" xfId="1" applyNumberFormat="1" applyFont="1" applyBorder="1" applyAlignment="1">
      <alignment vertical="center" shrinkToFit="1"/>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8" fontId="3" fillId="0" borderId="2" xfId="0" applyNumberFormat="1" applyFont="1" applyBorder="1" applyAlignment="1" applyProtection="1">
      <alignment horizontal="center" vertical="center" shrinkToFit="1"/>
      <protection hidden="1"/>
    </xf>
    <xf numFmtId="178" fontId="3" fillId="0" borderId="6" xfId="0" applyNumberFormat="1" applyFont="1" applyBorder="1" applyAlignment="1" applyProtection="1">
      <alignment horizontal="center" vertical="center" shrinkToFit="1"/>
      <protection hidden="1"/>
    </xf>
    <xf numFmtId="178" fontId="3" fillId="0" borderId="8" xfId="0" applyNumberFormat="1" applyFont="1" applyBorder="1" applyAlignment="1" applyProtection="1">
      <alignment horizontal="center" vertical="center" shrinkToFit="1"/>
      <protection hidden="1"/>
    </xf>
    <xf numFmtId="178" fontId="3" fillId="0" borderId="9" xfId="0" applyNumberFormat="1" applyFont="1" applyBorder="1" applyAlignment="1" applyProtection="1">
      <alignment horizontal="center" vertical="center" shrinkToFit="1"/>
      <protection hidden="1"/>
    </xf>
    <xf numFmtId="180" fontId="3" fillId="0" borderId="9"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2" fillId="2" borderId="8"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8"/>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11D-4D4F-9FA0-7DC8CD6D66A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A11D-4D4F-9FA0-7DC8CD6D66A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66" l="0.70000000000000062" r="0.70000000000000062" t="0.75000000000001266"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62.87</c:v>
                </c:pt>
                <c:pt idx="1">
                  <c:v>50.62</c:v>
                </c:pt>
                <c:pt idx="2">
                  <c:v>49.98</c:v>
                </c:pt>
                <c:pt idx="3">
                  <c:v>46.59</c:v>
                </c:pt>
                <c:pt idx="4">
                  <c:v>45.35</c:v>
                </c:pt>
              </c:numCache>
            </c:numRef>
          </c:val>
          <c:extLst>
            <c:ext xmlns:c16="http://schemas.microsoft.com/office/drawing/2014/chart" uri="{C3380CC4-5D6E-409C-BE32-E72D297353CC}">
              <c16:uniqueId val="{00000000-05DA-4289-AF62-9F7E326C0BC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05DA-4289-AF62-9F7E326C0BC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98.28</c:v>
                </c:pt>
                <c:pt idx="1">
                  <c:v>98.31</c:v>
                </c:pt>
                <c:pt idx="2">
                  <c:v>98.59</c:v>
                </c:pt>
                <c:pt idx="3">
                  <c:v>98.1</c:v>
                </c:pt>
                <c:pt idx="4">
                  <c:v>97.76</c:v>
                </c:pt>
              </c:numCache>
            </c:numRef>
          </c:val>
          <c:extLst>
            <c:ext xmlns:c16="http://schemas.microsoft.com/office/drawing/2014/chart" uri="{C3380CC4-5D6E-409C-BE32-E72D297353CC}">
              <c16:uniqueId val="{00000000-D6AB-4A65-963C-DB10898980D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D6AB-4A65-963C-DB10898980D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5"/>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103.61</c:v>
                </c:pt>
                <c:pt idx="1">
                  <c:v>101.52</c:v>
                </c:pt>
                <c:pt idx="2">
                  <c:v>100.52</c:v>
                </c:pt>
                <c:pt idx="3">
                  <c:v>96.62</c:v>
                </c:pt>
                <c:pt idx="4">
                  <c:v>100.68</c:v>
                </c:pt>
              </c:numCache>
            </c:numRef>
          </c:val>
          <c:extLst>
            <c:ext xmlns:c16="http://schemas.microsoft.com/office/drawing/2014/chart" uri="{C3380CC4-5D6E-409C-BE32-E72D297353CC}">
              <c16:uniqueId val="{00000000-7F35-4641-AF45-64A2A113975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7F35-4641-AF45-64A2A113975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68.52</c:v>
                </c:pt>
                <c:pt idx="1">
                  <c:v>65.28</c:v>
                </c:pt>
                <c:pt idx="2">
                  <c:v>66.930000000000007</c:v>
                </c:pt>
                <c:pt idx="3">
                  <c:v>67.56</c:v>
                </c:pt>
                <c:pt idx="4">
                  <c:v>69.23</c:v>
                </c:pt>
              </c:numCache>
            </c:numRef>
          </c:val>
          <c:extLst>
            <c:ext xmlns:c16="http://schemas.microsoft.com/office/drawing/2014/chart" uri="{C3380CC4-5D6E-409C-BE32-E72D297353CC}">
              <c16:uniqueId val="{00000000-4895-4346-A99F-1ECB17017C6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4895-4346-A99F-1ECB17017C6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A23-4C37-B013-1B34BDC89F0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0A23-4C37-B013-1B34BDC89F0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C7F-462A-A251-83173826B7A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8C7F-462A-A251-83173826B7A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73.58</c:v>
                </c:pt>
                <c:pt idx="1">
                  <c:v>67.87</c:v>
                </c:pt>
                <c:pt idx="2">
                  <c:v>67.97</c:v>
                </c:pt>
                <c:pt idx="3">
                  <c:v>79.290000000000006</c:v>
                </c:pt>
                <c:pt idx="4">
                  <c:v>128.80000000000001</c:v>
                </c:pt>
              </c:numCache>
            </c:numRef>
          </c:val>
          <c:extLst>
            <c:ext xmlns:c16="http://schemas.microsoft.com/office/drawing/2014/chart" uri="{C3380CC4-5D6E-409C-BE32-E72D297353CC}">
              <c16:uniqueId val="{00000000-A676-46A6-A8E6-386DC77F70E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A676-46A6-A8E6-386DC77F70E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564.99</c:v>
                </c:pt>
                <c:pt idx="1">
                  <c:v>641.82000000000005</c:v>
                </c:pt>
                <c:pt idx="2">
                  <c:v>586.98</c:v>
                </c:pt>
                <c:pt idx="3">
                  <c:v>699.59</c:v>
                </c:pt>
                <c:pt idx="4">
                  <c:v>637.47</c:v>
                </c:pt>
              </c:numCache>
            </c:numRef>
          </c:val>
          <c:extLst>
            <c:ext xmlns:c16="http://schemas.microsoft.com/office/drawing/2014/chart" uri="{C3380CC4-5D6E-409C-BE32-E72D297353CC}">
              <c16:uniqueId val="{00000000-E24A-4E14-804F-00577234C58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E24A-4E14-804F-00577234C58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90.58</c:v>
                </c:pt>
                <c:pt idx="1">
                  <c:v>88.41</c:v>
                </c:pt>
                <c:pt idx="2">
                  <c:v>79.540000000000006</c:v>
                </c:pt>
                <c:pt idx="3">
                  <c:v>71.62</c:v>
                </c:pt>
                <c:pt idx="4">
                  <c:v>70.05</c:v>
                </c:pt>
              </c:numCache>
            </c:numRef>
          </c:val>
          <c:extLst>
            <c:ext xmlns:c16="http://schemas.microsoft.com/office/drawing/2014/chart" uri="{C3380CC4-5D6E-409C-BE32-E72D297353CC}">
              <c16:uniqueId val="{00000000-F94B-4027-A9D1-C3284FF99A0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F94B-4027-A9D1-C3284FF99A0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234.68</c:v>
                </c:pt>
                <c:pt idx="1">
                  <c:v>240.37</c:v>
                </c:pt>
                <c:pt idx="2">
                  <c:v>261.02999999999997</c:v>
                </c:pt>
                <c:pt idx="3">
                  <c:v>278.57</c:v>
                </c:pt>
                <c:pt idx="4">
                  <c:v>295.56</c:v>
                </c:pt>
              </c:numCache>
            </c:numRef>
          </c:val>
          <c:extLst>
            <c:ext xmlns:c16="http://schemas.microsoft.com/office/drawing/2014/chart" uri="{C3380CC4-5D6E-409C-BE32-E72D297353CC}">
              <c16:uniqueId val="{00000000-858A-4D86-A64E-75DA1927020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858A-4D86-A64E-75DA1927020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【107.26】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【1.61】</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【239.69】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【264.86】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【89.21】</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【60.21】</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【181.66】</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【97.59】</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【52.41】</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【26.78】</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【0.59】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85"/>
  <sheetViews>
    <sheetView showGridLines="0" tabSelected="1" topLeftCell="AG10" workbookViewId="0">
      <selection activeCell="BL16" sqref="BL16:BZ44"/>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5</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茨城県　五霞町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10</v>
      </c>
      <c r="C7" s="52"/>
      <c r="D7" s="52"/>
      <c r="E7" s="52"/>
      <c r="F7" s="52"/>
      <c r="G7" s="52"/>
      <c r="H7" s="52"/>
      <c r="I7" s="51" t="s">
        <v>16</v>
      </c>
      <c r="J7" s="52"/>
      <c r="K7" s="52"/>
      <c r="L7" s="52"/>
      <c r="M7" s="52"/>
      <c r="N7" s="52"/>
      <c r="O7" s="67"/>
      <c r="P7" s="53" t="s">
        <v>9</v>
      </c>
      <c r="Q7" s="53"/>
      <c r="R7" s="53"/>
      <c r="S7" s="53"/>
      <c r="T7" s="53"/>
      <c r="U7" s="53"/>
      <c r="V7" s="53"/>
      <c r="W7" s="53" t="s">
        <v>17</v>
      </c>
      <c r="X7" s="53"/>
      <c r="Y7" s="53"/>
      <c r="Z7" s="53"/>
      <c r="AA7" s="53"/>
      <c r="AB7" s="53"/>
      <c r="AC7" s="53"/>
      <c r="AD7" s="53" t="s">
        <v>8</v>
      </c>
      <c r="AE7" s="53"/>
      <c r="AF7" s="53"/>
      <c r="AG7" s="53"/>
      <c r="AH7" s="53"/>
      <c r="AI7" s="53"/>
      <c r="AJ7" s="53"/>
      <c r="AK7" s="2"/>
      <c r="AL7" s="53" t="s">
        <v>2</v>
      </c>
      <c r="AM7" s="53"/>
      <c r="AN7" s="53"/>
      <c r="AO7" s="53"/>
      <c r="AP7" s="53"/>
      <c r="AQ7" s="53"/>
      <c r="AR7" s="53"/>
      <c r="AS7" s="53"/>
      <c r="AT7" s="51" t="s">
        <v>14</v>
      </c>
      <c r="AU7" s="52"/>
      <c r="AV7" s="52"/>
      <c r="AW7" s="52"/>
      <c r="AX7" s="52"/>
      <c r="AY7" s="52"/>
      <c r="AZ7" s="52"/>
      <c r="BA7" s="52"/>
      <c r="BB7" s="53" t="s">
        <v>18</v>
      </c>
      <c r="BC7" s="53"/>
      <c r="BD7" s="53"/>
      <c r="BE7" s="53"/>
      <c r="BF7" s="53"/>
      <c r="BG7" s="53"/>
      <c r="BH7" s="53"/>
      <c r="BI7" s="53"/>
      <c r="BJ7" s="3"/>
      <c r="BK7" s="3"/>
      <c r="BL7" s="68" t="s">
        <v>19</v>
      </c>
      <c r="BM7" s="69"/>
      <c r="BN7" s="69"/>
      <c r="BO7" s="69"/>
      <c r="BP7" s="69"/>
      <c r="BQ7" s="69"/>
      <c r="BR7" s="69"/>
      <c r="BS7" s="69"/>
      <c r="BT7" s="69"/>
      <c r="BU7" s="69"/>
      <c r="BV7" s="69"/>
      <c r="BW7" s="69"/>
      <c r="BX7" s="69"/>
      <c r="BY7" s="7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A8</v>
      </c>
      <c r="X8" s="74"/>
      <c r="Y8" s="74"/>
      <c r="Z8" s="74"/>
      <c r="AA8" s="74"/>
      <c r="AB8" s="74"/>
      <c r="AC8" s="74"/>
      <c r="AD8" s="74" t="str">
        <f>データ!$M$6</f>
        <v>非設置</v>
      </c>
      <c r="AE8" s="74"/>
      <c r="AF8" s="74"/>
      <c r="AG8" s="74"/>
      <c r="AH8" s="74"/>
      <c r="AI8" s="74"/>
      <c r="AJ8" s="74"/>
      <c r="AK8" s="2"/>
      <c r="AL8" s="62">
        <f>データ!$R$6</f>
        <v>7933</v>
      </c>
      <c r="AM8" s="62"/>
      <c r="AN8" s="62"/>
      <c r="AO8" s="62"/>
      <c r="AP8" s="62"/>
      <c r="AQ8" s="62"/>
      <c r="AR8" s="62"/>
      <c r="AS8" s="62"/>
      <c r="AT8" s="58">
        <f>データ!$S$6</f>
        <v>23.11</v>
      </c>
      <c r="AU8" s="59"/>
      <c r="AV8" s="59"/>
      <c r="AW8" s="59"/>
      <c r="AX8" s="59"/>
      <c r="AY8" s="59"/>
      <c r="AZ8" s="59"/>
      <c r="BA8" s="59"/>
      <c r="BB8" s="61">
        <f>データ!$T$6</f>
        <v>343.27</v>
      </c>
      <c r="BC8" s="61"/>
      <c r="BD8" s="61"/>
      <c r="BE8" s="61"/>
      <c r="BF8" s="61"/>
      <c r="BG8" s="61"/>
      <c r="BH8" s="61"/>
      <c r="BI8" s="61"/>
      <c r="BJ8" s="3"/>
      <c r="BK8" s="3"/>
      <c r="BL8" s="75" t="s">
        <v>15</v>
      </c>
      <c r="BM8" s="76"/>
      <c r="BN8" s="77" t="s">
        <v>21</v>
      </c>
      <c r="BO8" s="77"/>
      <c r="BP8" s="77"/>
      <c r="BQ8" s="77"/>
      <c r="BR8" s="77"/>
      <c r="BS8" s="77"/>
      <c r="BT8" s="77"/>
      <c r="BU8" s="77"/>
      <c r="BV8" s="77"/>
      <c r="BW8" s="77"/>
      <c r="BX8" s="77"/>
      <c r="BY8" s="78"/>
    </row>
    <row r="9" spans="1:78" ht="18.75" customHeight="1" x14ac:dyDescent="0.15">
      <c r="A9" s="2"/>
      <c r="B9" s="51" t="s">
        <v>23</v>
      </c>
      <c r="C9" s="52"/>
      <c r="D9" s="52"/>
      <c r="E9" s="52"/>
      <c r="F9" s="52"/>
      <c r="G9" s="52"/>
      <c r="H9" s="52"/>
      <c r="I9" s="51" t="s">
        <v>24</v>
      </c>
      <c r="J9" s="52"/>
      <c r="K9" s="52"/>
      <c r="L9" s="52"/>
      <c r="M9" s="52"/>
      <c r="N9" s="52"/>
      <c r="O9" s="67"/>
      <c r="P9" s="53" t="s">
        <v>26</v>
      </c>
      <c r="Q9" s="53"/>
      <c r="R9" s="53"/>
      <c r="S9" s="53"/>
      <c r="T9" s="53"/>
      <c r="U9" s="53"/>
      <c r="V9" s="53"/>
      <c r="W9" s="53" t="s">
        <v>22</v>
      </c>
      <c r="X9" s="53"/>
      <c r="Y9" s="53"/>
      <c r="Z9" s="53"/>
      <c r="AA9" s="53"/>
      <c r="AB9" s="53"/>
      <c r="AC9" s="53"/>
      <c r="AD9" s="2"/>
      <c r="AE9" s="2"/>
      <c r="AF9" s="2"/>
      <c r="AG9" s="2"/>
      <c r="AH9" s="2"/>
      <c r="AI9" s="2"/>
      <c r="AJ9" s="2"/>
      <c r="AK9" s="2"/>
      <c r="AL9" s="53" t="s">
        <v>27</v>
      </c>
      <c r="AM9" s="53"/>
      <c r="AN9" s="53"/>
      <c r="AO9" s="53"/>
      <c r="AP9" s="53"/>
      <c r="AQ9" s="53"/>
      <c r="AR9" s="53"/>
      <c r="AS9" s="53"/>
      <c r="AT9" s="51" t="s">
        <v>31</v>
      </c>
      <c r="AU9" s="52"/>
      <c r="AV9" s="52"/>
      <c r="AW9" s="52"/>
      <c r="AX9" s="52"/>
      <c r="AY9" s="52"/>
      <c r="AZ9" s="52"/>
      <c r="BA9" s="52"/>
      <c r="BB9" s="53" t="s">
        <v>1</v>
      </c>
      <c r="BC9" s="53"/>
      <c r="BD9" s="53"/>
      <c r="BE9" s="53"/>
      <c r="BF9" s="53"/>
      <c r="BG9" s="53"/>
      <c r="BH9" s="53"/>
      <c r="BI9" s="53"/>
      <c r="BJ9" s="3"/>
      <c r="BK9" s="3"/>
      <c r="BL9" s="54" t="s">
        <v>32</v>
      </c>
      <c r="BM9" s="55"/>
      <c r="BN9" s="56" t="s">
        <v>34</v>
      </c>
      <c r="BO9" s="56"/>
      <c r="BP9" s="56"/>
      <c r="BQ9" s="56"/>
      <c r="BR9" s="56"/>
      <c r="BS9" s="56"/>
      <c r="BT9" s="56"/>
      <c r="BU9" s="56"/>
      <c r="BV9" s="56"/>
      <c r="BW9" s="56"/>
      <c r="BX9" s="56"/>
      <c r="BY9" s="57"/>
    </row>
    <row r="10" spans="1:78" ht="18.75" customHeight="1" x14ac:dyDescent="0.15">
      <c r="A10" s="2"/>
      <c r="B10" s="58" t="str">
        <f>データ!$N$6</f>
        <v>-</v>
      </c>
      <c r="C10" s="59"/>
      <c r="D10" s="59"/>
      <c r="E10" s="59"/>
      <c r="F10" s="59"/>
      <c r="G10" s="59"/>
      <c r="H10" s="59"/>
      <c r="I10" s="58">
        <f>データ!$O$6</f>
        <v>51.22</v>
      </c>
      <c r="J10" s="59"/>
      <c r="K10" s="59"/>
      <c r="L10" s="59"/>
      <c r="M10" s="59"/>
      <c r="N10" s="59"/>
      <c r="O10" s="60"/>
      <c r="P10" s="61">
        <f>データ!$P$6</f>
        <v>95.35</v>
      </c>
      <c r="Q10" s="61"/>
      <c r="R10" s="61"/>
      <c r="S10" s="61"/>
      <c r="T10" s="61"/>
      <c r="U10" s="61"/>
      <c r="V10" s="61"/>
      <c r="W10" s="62">
        <f>データ!$Q$6</f>
        <v>4455</v>
      </c>
      <c r="X10" s="62"/>
      <c r="Y10" s="62"/>
      <c r="Z10" s="62"/>
      <c r="AA10" s="62"/>
      <c r="AB10" s="62"/>
      <c r="AC10" s="62"/>
      <c r="AD10" s="2"/>
      <c r="AE10" s="2"/>
      <c r="AF10" s="2"/>
      <c r="AG10" s="2"/>
      <c r="AH10" s="2"/>
      <c r="AI10" s="2"/>
      <c r="AJ10" s="2"/>
      <c r="AK10" s="2"/>
      <c r="AL10" s="62">
        <f>データ!$U$6</f>
        <v>7502</v>
      </c>
      <c r="AM10" s="62"/>
      <c r="AN10" s="62"/>
      <c r="AO10" s="62"/>
      <c r="AP10" s="62"/>
      <c r="AQ10" s="62"/>
      <c r="AR10" s="62"/>
      <c r="AS10" s="62"/>
      <c r="AT10" s="58">
        <f>データ!$V$6</f>
        <v>23.11</v>
      </c>
      <c r="AU10" s="59"/>
      <c r="AV10" s="59"/>
      <c r="AW10" s="59"/>
      <c r="AX10" s="59"/>
      <c r="AY10" s="59"/>
      <c r="AZ10" s="59"/>
      <c r="BA10" s="59"/>
      <c r="BB10" s="61">
        <f>データ!$W$6</f>
        <v>324.62</v>
      </c>
      <c r="BC10" s="61"/>
      <c r="BD10" s="61"/>
      <c r="BE10" s="61"/>
      <c r="BF10" s="61"/>
      <c r="BG10" s="61"/>
      <c r="BH10" s="61"/>
      <c r="BI10" s="61"/>
      <c r="BJ10" s="2"/>
      <c r="BK10" s="2"/>
      <c r="BL10" s="63" t="s">
        <v>36</v>
      </c>
      <c r="BM10" s="64"/>
      <c r="BN10" s="65" t="s">
        <v>38</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39</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41</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3" t="s">
        <v>42</v>
      </c>
      <c r="BM14" s="34"/>
      <c r="BN14" s="34"/>
      <c r="BO14" s="34"/>
      <c r="BP14" s="34"/>
      <c r="BQ14" s="34"/>
      <c r="BR14" s="34"/>
      <c r="BS14" s="34"/>
      <c r="BT14" s="34"/>
      <c r="BU14" s="34"/>
      <c r="BV14" s="34"/>
      <c r="BW14" s="34"/>
      <c r="BX14" s="34"/>
      <c r="BY14" s="34"/>
      <c r="BZ14" s="35"/>
    </row>
    <row r="15" spans="1:78" ht="13.5" customHeight="1" x14ac:dyDescent="0.15">
      <c r="A15" s="2"/>
      <c r="B15" s="30"/>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2"/>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39" t="s">
        <v>110</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33" t="s">
        <v>44</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39" t="s">
        <v>108</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39"/>
      <c r="BM58" s="40"/>
      <c r="BN58" s="40"/>
      <c r="BO58" s="40"/>
      <c r="BP58" s="40"/>
      <c r="BQ58" s="40"/>
      <c r="BR58" s="40"/>
      <c r="BS58" s="40"/>
      <c r="BT58" s="40"/>
      <c r="BU58" s="40"/>
      <c r="BV58" s="40"/>
      <c r="BW58" s="40"/>
      <c r="BX58" s="40"/>
      <c r="BY58" s="40"/>
      <c r="BZ58" s="41"/>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39"/>
      <c r="BM59" s="40"/>
      <c r="BN59" s="40"/>
      <c r="BO59" s="40"/>
      <c r="BP59" s="40"/>
      <c r="BQ59" s="40"/>
      <c r="BR59" s="40"/>
      <c r="BS59" s="40"/>
      <c r="BT59" s="40"/>
      <c r="BU59" s="40"/>
      <c r="BV59" s="40"/>
      <c r="BW59" s="40"/>
      <c r="BX59" s="40"/>
      <c r="BY59" s="40"/>
      <c r="BZ59" s="41"/>
    </row>
    <row r="60" spans="1:78" ht="13.5" customHeight="1" x14ac:dyDescent="0.15">
      <c r="A60" s="2"/>
      <c r="B60" s="30" t="s">
        <v>13</v>
      </c>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2"/>
      <c r="BK60" s="2"/>
      <c r="BL60" s="39"/>
      <c r="BM60" s="40"/>
      <c r="BN60" s="40"/>
      <c r="BO60" s="40"/>
      <c r="BP60" s="40"/>
      <c r="BQ60" s="40"/>
      <c r="BR60" s="40"/>
      <c r="BS60" s="40"/>
      <c r="BT60" s="40"/>
      <c r="BU60" s="40"/>
      <c r="BV60" s="40"/>
      <c r="BW60" s="40"/>
      <c r="BX60" s="40"/>
      <c r="BY60" s="40"/>
      <c r="BZ60" s="41"/>
    </row>
    <row r="61" spans="1:78" ht="13.5" customHeight="1" x14ac:dyDescent="0.15">
      <c r="A61" s="2"/>
      <c r="B61" s="30"/>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2"/>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33" t="s">
        <v>12</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39" t="s">
        <v>109</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39"/>
      <c r="BM80" s="40"/>
      <c r="BN80" s="40"/>
      <c r="BO80" s="40"/>
      <c r="BP80" s="40"/>
      <c r="BQ80" s="40"/>
      <c r="BR80" s="40"/>
      <c r="BS80" s="40"/>
      <c r="BT80" s="40"/>
      <c r="BU80" s="40"/>
      <c r="BV80" s="40"/>
      <c r="BW80" s="40"/>
      <c r="BX80" s="40"/>
      <c r="BY80" s="40"/>
      <c r="BZ80" s="41"/>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39"/>
      <c r="BM81" s="40"/>
      <c r="BN81" s="40"/>
      <c r="BO81" s="40"/>
      <c r="BP81" s="40"/>
      <c r="BQ81" s="40"/>
      <c r="BR81" s="40"/>
      <c r="BS81" s="40"/>
      <c r="BT81" s="40"/>
      <c r="BU81" s="40"/>
      <c r="BV81" s="40"/>
      <c r="BW81" s="40"/>
      <c r="BX81" s="40"/>
      <c r="BY81" s="40"/>
      <c r="BZ81" s="41"/>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42"/>
      <c r="BM82" s="43"/>
      <c r="BN82" s="43"/>
      <c r="BO82" s="43"/>
      <c r="BP82" s="43"/>
      <c r="BQ82" s="43"/>
      <c r="BR82" s="43"/>
      <c r="BS82" s="43"/>
      <c r="BT82" s="43"/>
      <c r="BU82" s="43"/>
      <c r="BV82" s="43"/>
      <c r="BW82" s="43"/>
      <c r="BX82" s="43"/>
      <c r="BY82" s="43"/>
      <c r="BZ82" s="44"/>
    </row>
    <row r="83" spans="1:78" x14ac:dyDescent="0.15">
      <c r="C83" s="10"/>
    </row>
    <row r="84" spans="1:78" hidden="1" x14ac:dyDescent="0.15">
      <c r="B84" s="6" t="s">
        <v>45</v>
      </c>
      <c r="C84" s="6"/>
      <c r="D84" s="6"/>
      <c r="E84" s="6" t="s">
        <v>47</v>
      </c>
      <c r="F84" s="6" t="s">
        <v>49</v>
      </c>
      <c r="G84" s="6" t="s">
        <v>50</v>
      </c>
      <c r="H84" s="6" t="s">
        <v>43</v>
      </c>
      <c r="I84" s="6" t="s">
        <v>11</v>
      </c>
      <c r="J84" s="6" t="s">
        <v>29</v>
      </c>
      <c r="K84" s="6" t="s">
        <v>51</v>
      </c>
      <c r="L84" s="6" t="s">
        <v>53</v>
      </c>
      <c r="M84" s="6" t="s">
        <v>33</v>
      </c>
      <c r="N84" s="6" t="s">
        <v>55</v>
      </c>
      <c r="O84" s="6" t="s">
        <v>57</v>
      </c>
    </row>
    <row r="85" spans="1:78" hidden="1" x14ac:dyDescent="0.15">
      <c r="B85" s="6"/>
      <c r="C85" s="6"/>
      <c r="D85" s="6"/>
      <c r="E85" s="6" t="str">
        <f>データ!AH6</f>
        <v>【107.26】</v>
      </c>
      <c r="F85" s="6" t="str">
        <f>データ!AS6</f>
        <v>【1.61】</v>
      </c>
      <c r="G85" s="6" t="str">
        <f>データ!BD6</f>
        <v>【239.69】</v>
      </c>
      <c r="H85" s="6" t="str">
        <f>データ!BO6</f>
        <v>【264.86】</v>
      </c>
      <c r="I85" s="6" t="str">
        <f>データ!BZ6</f>
        <v>【97.59】</v>
      </c>
      <c r="J85" s="6" t="str">
        <f>データ!CK6</f>
        <v>【181.66】</v>
      </c>
      <c r="K85" s="6" t="str">
        <f>データ!CV6</f>
        <v>【60.21】</v>
      </c>
      <c r="L85" s="6" t="str">
        <f>データ!DG6</f>
        <v>【89.21】</v>
      </c>
      <c r="M85" s="6" t="str">
        <f>データ!DR6</f>
        <v>【52.41】</v>
      </c>
      <c r="N85" s="6" t="str">
        <f>データ!EC6</f>
        <v>【26.78】</v>
      </c>
      <c r="O85" s="6" t="str">
        <f>データ!EN6</f>
        <v>【0.59】</v>
      </c>
    </row>
  </sheetData>
  <sheetProtection algorithmName="SHA-512" hashValue="dwgeCfyWjfSM6A9Tz//V1r0wa8F+zZ1yIZgDLGpwa7/2ZdQsIRi3gx75o16RGeztzs8Pl1EA+p1jkjuJB/90Vg==" saltValue="foP89Bfz1aLgc9SO+bLm+A=="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L10:BM10"/>
    <mergeCell ref="BN10:BY10"/>
    <mergeCell ref="B9:H9"/>
    <mergeCell ref="I9:O9"/>
    <mergeCell ref="P9:V9"/>
    <mergeCell ref="W9:AC9"/>
    <mergeCell ref="AL9:AS9"/>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N13"/>
  <sheetViews>
    <sheetView showGridLines="0" workbookViewId="0"/>
  </sheetViews>
  <sheetFormatPr defaultRowHeight="13.5" x14ac:dyDescent="0.15"/>
  <cols>
    <col min="2" max="144" width="11.875" customWidth="1"/>
  </cols>
  <sheetData>
    <row r="1" spans="1:144" x14ac:dyDescent="0.15">
      <c r="A1" t="s">
        <v>48</v>
      </c>
      <c r="E1" s="23"/>
      <c r="F1" s="23"/>
      <c r="G1" s="23"/>
      <c r="H1" s="23"/>
      <c r="I1" s="23"/>
      <c r="J1" s="23"/>
      <c r="K1" s="23"/>
      <c r="L1" s="23"/>
      <c r="M1" s="23"/>
      <c r="N1" s="23"/>
      <c r="O1" s="23"/>
      <c r="P1" s="23"/>
      <c r="Q1" s="23"/>
      <c r="R1" s="23"/>
      <c r="S1" s="23"/>
      <c r="T1" s="23"/>
      <c r="U1" s="23"/>
      <c r="V1" s="23"/>
      <c r="W1" s="23"/>
      <c r="X1" s="23">
        <v>1</v>
      </c>
      <c r="Y1" s="23">
        <v>1</v>
      </c>
      <c r="Z1" s="23">
        <v>1</v>
      </c>
      <c r="AA1" s="23">
        <v>1</v>
      </c>
      <c r="AB1" s="23">
        <v>1</v>
      </c>
      <c r="AC1" s="23">
        <v>1</v>
      </c>
      <c r="AD1" s="23">
        <v>1</v>
      </c>
      <c r="AE1" s="23">
        <v>1</v>
      </c>
      <c r="AF1" s="23">
        <v>1</v>
      </c>
      <c r="AG1" s="23">
        <v>1</v>
      </c>
      <c r="AH1" s="23"/>
      <c r="AI1" s="23">
        <v>1</v>
      </c>
      <c r="AJ1" s="23">
        <v>1</v>
      </c>
      <c r="AK1" s="23">
        <v>1</v>
      </c>
      <c r="AL1" s="23">
        <v>1</v>
      </c>
      <c r="AM1" s="23">
        <v>1</v>
      </c>
      <c r="AN1" s="23">
        <v>1</v>
      </c>
      <c r="AO1" s="23">
        <v>1</v>
      </c>
      <c r="AP1" s="23">
        <v>1</v>
      </c>
      <c r="AQ1" s="23">
        <v>1</v>
      </c>
      <c r="AR1" s="23">
        <v>1</v>
      </c>
      <c r="AS1" s="23"/>
      <c r="AT1" s="23">
        <v>1</v>
      </c>
      <c r="AU1" s="23">
        <v>1</v>
      </c>
      <c r="AV1" s="23">
        <v>1</v>
      </c>
      <c r="AW1" s="23">
        <v>1</v>
      </c>
      <c r="AX1" s="23">
        <v>1</v>
      </c>
      <c r="AY1" s="23">
        <v>1</v>
      </c>
      <c r="AZ1" s="23">
        <v>1</v>
      </c>
      <c r="BA1" s="23">
        <v>1</v>
      </c>
      <c r="BB1" s="23">
        <v>1</v>
      </c>
      <c r="BC1" s="23">
        <v>1</v>
      </c>
      <c r="BD1" s="23"/>
      <c r="BE1" s="23">
        <v>1</v>
      </c>
      <c r="BF1" s="23">
        <v>1</v>
      </c>
      <c r="BG1" s="23">
        <v>1</v>
      </c>
      <c r="BH1" s="23">
        <v>1</v>
      </c>
      <c r="BI1" s="23">
        <v>1</v>
      </c>
      <c r="BJ1" s="23">
        <v>1</v>
      </c>
      <c r="BK1" s="23">
        <v>1</v>
      </c>
      <c r="BL1" s="23">
        <v>1</v>
      </c>
      <c r="BM1" s="23">
        <v>1</v>
      </c>
      <c r="BN1" s="23">
        <v>1</v>
      </c>
      <c r="BO1" s="23"/>
      <c r="BP1" s="23">
        <v>1</v>
      </c>
      <c r="BQ1" s="23">
        <v>1</v>
      </c>
      <c r="BR1" s="23">
        <v>1</v>
      </c>
      <c r="BS1" s="23">
        <v>1</v>
      </c>
      <c r="BT1" s="23">
        <v>1</v>
      </c>
      <c r="BU1" s="23">
        <v>1</v>
      </c>
      <c r="BV1" s="23">
        <v>1</v>
      </c>
      <c r="BW1" s="23">
        <v>1</v>
      </c>
      <c r="BX1" s="23">
        <v>1</v>
      </c>
      <c r="BY1" s="23">
        <v>1</v>
      </c>
      <c r="BZ1" s="23"/>
      <c r="CA1" s="23">
        <v>1</v>
      </c>
      <c r="CB1" s="23">
        <v>1</v>
      </c>
      <c r="CC1" s="23">
        <v>1</v>
      </c>
      <c r="CD1" s="23">
        <v>1</v>
      </c>
      <c r="CE1" s="23">
        <v>1</v>
      </c>
      <c r="CF1" s="23">
        <v>1</v>
      </c>
      <c r="CG1" s="23">
        <v>1</v>
      </c>
      <c r="CH1" s="23">
        <v>1</v>
      </c>
      <c r="CI1" s="23">
        <v>1</v>
      </c>
      <c r="CJ1" s="23">
        <v>1</v>
      </c>
      <c r="CK1" s="23"/>
      <c r="CL1" s="23">
        <v>1</v>
      </c>
      <c r="CM1" s="23">
        <v>1</v>
      </c>
      <c r="CN1" s="23">
        <v>1</v>
      </c>
      <c r="CO1" s="23">
        <v>1</v>
      </c>
      <c r="CP1" s="23">
        <v>1</v>
      </c>
      <c r="CQ1" s="23">
        <v>1</v>
      </c>
      <c r="CR1" s="23">
        <v>1</v>
      </c>
      <c r="CS1" s="23">
        <v>1</v>
      </c>
      <c r="CT1" s="23">
        <v>1</v>
      </c>
      <c r="CU1" s="23">
        <v>1</v>
      </c>
      <c r="CV1" s="23"/>
      <c r="CW1" s="23">
        <v>1</v>
      </c>
      <c r="CX1" s="23">
        <v>1</v>
      </c>
      <c r="CY1" s="23">
        <v>1</v>
      </c>
      <c r="CZ1" s="23">
        <v>1</v>
      </c>
      <c r="DA1" s="23">
        <v>1</v>
      </c>
      <c r="DB1" s="23">
        <v>1</v>
      </c>
      <c r="DC1" s="23">
        <v>1</v>
      </c>
      <c r="DD1" s="23">
        <v>1</v>
      </c>
      <c r="DE1" s="23">
        <v>1</v>
      </c>
      <c r="DF1" s="23">
        <v>1</v>
      </c>
      <c r="DG1" s="23"/>
      <c r="DH1" s="23">
        <v>1</v>
      </c>
      <c r="DI1" s="23">
        <v>1</v>
      </c>
      <c r="DJ1" s="23">
        <v>1</v>
      </c>
      <c r="DK1" s="23">
        <v>1</v>
      </c>
      <c r="DL1" s="23">
        <v>1</v>
      </c>
      <c r="DM1" s="23">
        <v>1</v>
      </c>
      <c r="DN1" s="23">
        <v>1</v>
      </c>
      <c r="DO1" s="23">
        <v>1</v>
      </c>
      <c r="DP1" s="23">
        <v>1</v>
      </c>
      <c r="DQ1" s="23">
        <v>1</v>
      </c>
      <c r="DR1" s="23"/>
      <c r="DS1" s="23">
        <v>1</v>
      </c>
      <c r="DT1" s="23">
        <v>1</v>
      </c>
      <c r="DU1" s="23">
        <v>1</v>
      </c>
      <c r="DV1" s="23">
        <v>1</v>
      </c>
      <c r="DW1" s="23">
        <v>1</v>
      </c>
      <c r="DX1" s="23">
        <v>1</v>
      </c>
      <c r="DY1" s="23">
        <v>1</v>
      </c>
      <c r="DZ1" s="23">
        <v>1</v>
      </c>
      <c r="EA1" s="23">
        <v>1</v>
      </c>
      <c r="EB1" s="23">
        <v>1</v>
      </c>
      <c r="EC1" s="23"/>
      <c r="ED1" s="23">
        <v>1</v>
      </c>
      <c r="EE1" s="23">
        <v>1</v>
      </c>
      <c r="EF1" s="23">
        <v>1</v>
      </c>
      <c r="EG1" s="23">
        <v>1</v>
      </c>
      <c r="EH1" s="23">
        <v>1</v>
      </c>
      <c r="EI1" s="23">
        <v>1</v>
      </c>
      <c r="EJ1" s="23">
        <v>1</v>
      </c>
      <c r="EK1" s="23">
        <v>1</v>
      </c>
      <c r="EL1" s="23">
        <v>1</v>
      </c>
      <c r="EM1" s="23">
        <v>1</v>
      </c>
      <c r="EN1" s="23"/>
    </row>
    <row r="2" spans="1:144" x14ac:dyDescent="0.15">
      <c r="A2" s="15" t="s">
        <v>58</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15">
      <c r="A3" s="15" t="s">
        <v>20</v>
      </c>
      <c r="B3" s="17" t="s">
        <v>52</v>
      </c>
      <c r="C3" s="17" t="s">
        <v>60</v>
      </c>
      <c r="D3" s="17" t="s">
        <v>37</v>
      </c>
      <c r="E3" s="17" t="s">
        <v>7</v>
      </c>
      <c r="F3" s="17" t="s">
        <v>6</v>
      </c>
      <c r="G3" s="17" t="s">
        <v>25</v>
      </c>
      <c r="H3" s="81" t="s">
        <v>30</v>
      </c>
      <c r="I3" s="82"/>
      <c r="J3" s="82"/>
      <c r="K3" s="82"/>
      <c r="L3" s="82"/>
      <c r="M3" s="82"/>
      <c r="N3" s="82"/>
      <c r="O3" s="82"/>
      <c r="P3" s="82"/>
      <c r="Q3" s="82"/>
      <c r="R3" s="82"/>
      <c r="S3" s="82"/>
      <c r="T3" s="82"/>
      <c r="U3" s="82"/>
      <c r="V3" s="82"/>
      <c r="W3" s="83"/>
      <c r="X3" s="87" t="s">
        <v>56</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13</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15" t="s">
        <v>61</v>
      </c>
      <c r="B4" s="18"/>
      <c r="C4" s="18"/>
      <c r="D4" s="18"/>
      <c r="E4" s="18"/>
      <c r="F4" s="18"/>
      <c r="G4" s="18"/>
      <c r="H4" s="84"/>
      <c r="I4" s="85"/>
      <c r="J4" s="85"/>
      <c r="K4" s="85"/>
      <c r="L4" s="85"/>
      <c r="M4" s="85"/>
      <c r="N4" s="85"/>
      <c r="O4" s="85"/>
      <c r="P4" s="85"/>
      <c r="Q4" s="85"/>
      <c r="R4" s="85"/>
      <c r="S4" s="85"/>
      <c r="T4" s="85"/>
      <c r="U4" s="85"/>
      <c r="V4" s="85"/>
      <c r="W4" s="86"/>
      <c r="X4" s="88" t="s">
        <v>54</v>
      </c>
      <c r="Y4" s="88"/>
      <c r="Z4" s="88"/>
      <c r="AA4" s="88"/>
      <c r="AB4" s="88"/>
      <c r="AC4" s="88"/>
      <c r="AD4" s="88"/>
      <c r="AE4" s="88"/>
      <c r="AF4" s="88"/>
      <c r="AG4" s="88"/>
      <c r="AH4" s="88"/>
      <c r="AI4" s="88" t="s">
        <v>46</v>
      </c>
      <c r="AJ4" s="88"/>
      <c r="AK4" s="88"/>
      <c r="AL4" s="88"/>
      <c r="AM4" s="88"/>
      <c r="AN4" s="88"/>
      <c r="AO4" s="88"/>
      <c r="AP4" s="88"/>
      <c r="AQ4" s="88"/>
      <c r="AR4" s="88"/>
      <c r="AS4" s="88"/>
      <c r="AT4" s="88" t="s">
        <v>40</v>
      </c>
      <c r="AU4" s="88"/>
      <c r="AV4" s="88"/>
      <c r="AW4" s="88"/>
      <c r="AX4" s="88"/>
      <c r="AY4" s="88"/>
      <c r="AZ4" s="88"/>
      <c r="BA4" s="88"/>
      <c r="BB4" s="88"/>
      <c r="BC4" s="88"/>
      <c r="BD4" s="88"/>
      <c r="BE4" s="88" t="s">
        <v>4</v>
      </c>
      <c r="BF4" s="88"/>
      <c r="BG4" s="88"/>
      <c r="BH4" s="88"/>
      <c r="BI4" s="88"/>
      <c r="BJ4" s="88"/>
      <c r="BK4" s="88"/>
      <c r="BL4" s="88"/>
      <c r="BM4" s="88"/>
      <c r="BN4" s="88"/>
      <c r="BO4" s="88"/>
      <c r="BP4" s="88" t="s">
        <v>35</v>
      </c>
      <c r="BQ4" s="88"/>
      <c r="BR4" s="88"/>
      <c r="BS4" s="88"/>
      <c r="BT4" s="88"/>
      <c r="BU4" s="88"/>
      <c r="BV4" s="88"/>
      <c r="BW4" s="88"/>
      <c r="BX4" s="88"/>
      <c r="BY4" s="88"/>
      <c r="BZ4" s="88"/>
      <c r="CA4" s="88" t="s">
        <v>62</v>
      </c>
      <c r="CB4" s="88"/>
      <c r="CC4" s="88"/>
      <c r="CD4" s="88"/>
      <c r="CE4" s="88"/>
      <c r="CF4" s="88"/>
      <c r="CG4" s="88"/>
      <c r="CH4" s="88"/>
      <c r="CI4" s="88"/>
      <c r="CJ4" s="88"/>
      <c r="CK4" s="88"/>
      <c r="CL4" s="88" t="s">
        <v>64</v>
      </c>
      <c r="CM4" s="88"/>
      <c r="CN4" s="88"/>
      <c r="CO4" s="88"/>
      <c r="CP4" s="88"/>
      <c r="CQ4" s="88"/>
      <c r="CR4" s="88"/>
      <c r="CS4" s="88"/>
      <c r="CT4" s="88"/>
      <c r="CU4" s="88"/>
      <c r="CV4" s="88"/>
      <c r="CW4" s="88" t="s">
        <v>65</v>
      </c>
      <c r="CX4" s="88"/>
      <c r="CY4" s="88"/>
      <c r="CZ4" s="88"/>
      <c r="DA4" s="88"/>
      <c r="DB4" s="88"/>
      <c r="DC4" s="88"/>
      <c r="DD4" s="88"/>
      <c r="DE4" s="88"/>
      <c r="DF4" s="88"/>
      <c r="DG4" s="88"/>
      <c r="DH4" s="88" t="s">
        <v>66</v>
      </c>
      <c r="DI4" s="88"/>
      <c r="DJ4" s="88"/>
      <c r="DK4" s="88"/>
      <c r="DL4" s="88"/>
      <c r="DM4" s="88"/>
      <c r="DN4" s="88"/>
      <c r="DO4" s="88"/>
      <c r="DP4" s="88"/>
      <c r="DQ4" s="88"/>
      <c r="DR4" s="88"/>
      <c r="DS4" s="88" t="s">
        <v>3</v>
      </c>
      <c r="DT4" s="88"/>
      <c r="DU4" s="88"/>
      <c r="DV4" s="88"/>
      <c r="DW4" s="88"/>
      <c r="DX4" s="88"/>
      <c r="DY4" s="88"/>
      <c r="DZ4" s="88"/>
      <c r="EA4" s="88"/>
      <c r="EB4" s="88"/>
      <c r="EC4" s="88"/>
      <c r="ED4" s="88" t="s">
        <v>67</v>
      </c>
      <c r="EE4" s="88"/>
      <c r="EF4" s="88"/>
      <c r="EG4" s="88"/>
      <c r="EH4" s="88"/>
      <c r="EI4" s="88"/>
      <c r="EJ4" s="88"/>
      <c r="EK4" s="88"/>
      <c r="EL4" s="88"/>
      <c r="EM4" s="88"/>
      <c r="EN4" s="88"/>
    </row>
    <row r="5" spans="1:144" x14ac:dyDescent="0.15">
      <c r="A5" s="15" t="s">
        <v>28</v>
      </c>
      <c r="B5" s="19"/>
      <c r="C5" s="19"/>
      <c r="D5" s="19"/>
      <c r="E5" s="19"/>
      <c r="F5" s="19"/>
      <c r="G5" s="19"/>
      <c r="H5" s="24" t="s">
        <v>59</v>
      </c>
      <c r="I5" s="24" t="s">
        <v>68</v>
      </c>
      <c r="J5" s="24" t="s">
        <v>69</v>
      </c>
      <c r="K5" s="24" t="s">
        <v>70</v>
      </c>
      <c r="L5" s="24" t="s">
        <v>71</v>
      </c>
      <c r="M5" s="24" t="s">
        <v>8</v>
      </c>
      <c r="N5" s="24" t="s">
        <v>72</v>
      </c>
      <c r="O5" s="24" t="s">
        <v>73</v>
      </c>
      <c r="P5" s="24" t="s">
        <v>74</v>
      </c>
      <c r="Q5" s="24" t="s">
        <v>75</v>
      </c>
      <c r="R5" s="24" t="s">
        <v>76</v>
      </c>
      <c r="S5" s="24" t="s">
        <v>78</v>
      </c>
      <c r="T5" s="24" t="s">
        <v>63</v>
      </c>
      <c r="U5" s="24" t="s">
        <v>79</v>
      </c>
      <c r="V5" s="24" t="s">
        <v>80</v>
      </c>
      <c r="W5" s="24" t="s">
        <v>81</v>
      </c>
      <c r="X5" s="24" t="s">
        <v>82</v>
      </c>
      <c r="Y5" s="24" t="s">
        <v>83</v>
      </c>
      <c r="Z5" s="24" t="s">
        <v>84</v>
      </c>
      <c r="AA5" s="24" t="s">
        <v>85</v>
      </c>
      <c r="AB5" s="24" t="s">
        <v>86</v>
      </c>
      <c r="AC5" s="24" t="s">
        <v>88</v>
      </c>
      <c r="AD5" s="24" t="s">
        <v>89</v>
      </c>
      <c r="AE5" s="24" t="s">
        <v>90</v>
      </c>
      <c r="AF5" s="24" t="s">
        <v>91</v>
      </c>
      <c r="AG5" s="24" t="s">
        <v>92</v>
      </c>
      <c r="AH5" s="24" t="s">
        <v>45</v>
      </c>
      <c r="AI5" s="24" t="s">
        <v>82</v>
      </c>
      <c r="AJ5" s="24" t="s">
        <v>83</v>
      </c>
      <c r="AK5" s="24" t="s">
        <v>84</v>
      </c>
      <c r="AL5" s="24" t="s">
        <v>85</v>
      </c>
      <c r="AM5" s="24" t="s">
        <v>86</v>
      </c>
      <c r="AN5" s="24" t="s">
        <v>88</v>
      </c>
      <c r="AO5" s="24" t="s">
        <v>89</v>
      </c>
      <c r="AP5" s="24" t="s">
        <v>90</v>
      </c>
      <c r="AQ5" s="24" t="s">
        <v>91</v>
      </c>
      <c r="AR5" s="24" t="s">
        <v>92</v>
      </c>
      <c r="AS5" s="24" t="s">
        <v>87</v>
      </c>
      <c r="AT5" s="24" t="s">
        <v>82</v>
      </c>
      <c r="AU5" s="24" t="s">
        <v>83</v>
      </c>
      <c r="AV5" s="24" t="s">
        <v>84</v>
      </c>
      <c r="AW5" s="24" t="s">
        <v>85</v>
      </c>
      <c r="AX5" s="24" t="s">
        <v>86</v>
      </c>
      <c r="AY5" s="24" t="s">
        <v>88</v>
      </c>
      <c r="AZ5" s="24" t="s">
        <v>89</v>
      </c>
      <c r="BA5" s="24" t="s">
        <v>90</v>
      </c>
      <c r="BB5" s="24" t="s">
        <v>91</v>
      </c>
      <c r="BC5" s="24" t="s">
        <v>92</v>
      </c>
      <c r="BD5" s="24" t="s">
        <v>87</v>
      </c>
      <c r="BE5" s="24" t="s">
        <v>82</v>
      </c>
      <c r="BF5" s="24" t="s">
        <v>83</v>
      </c>
      <c r="BG5" s="24" t="s">
        <v>84</v>
      </c>
      <c r="BH5" s="24" t="s">
        <v>85</v>
      </c>
      <c r="BI5" s="24" t="s">
        <v>86</v>
      </c>
      <c r="BJ5" s="24" t="s">
        <v>88</v>
      </c>
      <c r="BK5" s="24" t="s">
        <v>89</v>
      </c>
      <c r="BL5" s="24" t="s">
        <v>90</v>
      </c>
      <c r="BM5" s="24" t="s">
        <v>91</v>
      </c>
      <c r="BN5" s="24" t="s">
        <v>92</v>
      </c>
      <c r="BO5" s="24" t="s">
        <v>87</v>
      </c>
      <c r="BP5" s="24" t="s">
        <v>82</v>
      </c>
      <c r="BQ5" s="24" t="s">
        <v>83</v>
      </c>
      <c r="BR5" s="24" t="s">
        <v>84</v>
      </c>
      <c r="BS5" s="24" t="s">
        <v>85</v>
      </c>
      <c r="BT5" s="24" t="s">
        <v>86</v>
      </c>
      <c r="BU5" s="24" t="s">
        <v>88</v>
      </c>
      <c r="BV5" s="24" t="s">
        <v>89</v>
      </c>
      <c r="BW5" s="24" t="s">
        <v>90</v>
      </c>
      <c r="BX5" s="24" t="s">
        <v>91</v>
      </c>
      <c r="BY5" s="24" t="s">
        <v>92</v>
      </c>
      <c r="BZ5" s="24" t="s">
        <v>87</v>
      </c>
      <c r="CA5" s="24" t="s">
        <v>82</v>
      </c>
      <c r="CB5" s="24" t="s">
        <v>83</v>
      </c>
      <c r="CC5" s="24" t="s">
        <v>84</v>
      </c>
      <c r="CD5" s="24" t="s">
        <v>85</v>
      </c>
      <c r="CE5" s="24" t="s">
        <v>86</v>
      </c>
      <c r="CF5" s="24" t="s">
        <v>88</v>
      </c>
      <c r="CG5" s="24" t="s">
        <v>89</v>
      </c>
      <c r="CH5" s="24" t="s">
        <v>90</v>
      </c>
      <c r="CI5" s="24" t="s">
        <v>91</v>
      </c>
      <c r="CJ5" s="24" t="s">
        <v>92</v>
      </c>
      <c r="CK5" s="24" t="s">
        <v>87</v>
      </c>
      <c r="CL5" s="24" t="s">
        <v>82</v>
      </c>
      <c r="CM5" s="24" t="s">
        <v>83</v>
      </c>
      <c r="CN5" s="24" t="s">
        <v>84</v>
      </c>
      <c r="CO5" s="24" t="s">
        <v>85</v>
      </c>
      <c r="CP5" s="24" t="s">
        <v>86</v>
      </c>
      <c r="CQ5" s="24" t="s">
        <v>88</v>
      </c>
      <c r="CR5" s="24" t="s">
        <v>89</v>
      </c>
      <c r="CS5" s="24" t="s">
        <v>90</v>
      </c>
      <c r="CT5" s="24" t="s">
        <v>91</v>
      </c>
      <c r="CU5" s="24" t="s">
        <v>92</v>
      </c>
      <c r="CV5" s="24" t="s">
        <v>87</v>
      </c>
      <c r="CW5" s="24" t="s">
        <v>82</v>
      </c>
      <c r="CX5" s="24" t="s">
        <v>83</v>
      </c>
      <c r="CY5" s="24" t="s">
        <v>84</v>
      </c>
      <c r="CZ5" s="24" t="s">
        <v>85</v>
      </c>
      <c r="DA5" s="24" t="s">
        <v>86</v>
      </c>
      <c r="DB5" s="24" t="s">
        <v>88</v>
      </c>
      <c r="DC5" s="24" t="s">
        <v>89</v>
      </c>
      <c r="DD5" s="24" t="s">
        <v>90</v>
      </c>
      <c r="DE5" s="24" t="s">
        <v>91</v>
      </c>
      <c r="DF5" s="24" t="s">
        <v>92</v>
      </c>
      <c r="DG5" s="24" t="s">
        <v>87</v>
      </c>
      <c r="DH5" s="24" t="s">
        <v>82</v>
      </c>
      <c r="DI5" s="24" t="s">
        <v>83</v>
      </c>
      <c r="DJ5" s="24" t="s">
        <v>84</v>
      </c>
      <c r="DK5" s="24" t="s">
        <v>85</v>
      </c>
      <c r="DL5" s="24" t="s">
        <v>86</v>
      </c>
      <c r="DM5" s="24" t="s">
        <v>88</v>
      </c>
      <c r="DN5" s="24" t="s">
        <v>89</v>
      </c>
      <c r="DO5" s="24" t="s">
        <v>90</v>
      </c>
      <c r="DP5" s="24" t="s">
        <v>91</v>
      </c>
      <c r="DQ5" s="24" t="s">
        <v>92</v>
      </c>
      <c r="DR5" s="24" t="s">
        <v>87</v>
      </c>
      <c r="DS5" s="24" t="s">
        <v>82</v>
      </c>
      <c r="DT5" s="24" t="s">
        <v>83</v>
      </c>
      <c r="DU5" s="24" t="s">
        <v>84</v>
      </c>
      <c r="DV5" s="24" t="s">
        <v>85</v>
      </c>
      <c r="DW5" s="24" t="s">
        <v>86</v>
      </c>
      <c r="DX5" s="24" t="s">
        <v>88</v>
      </c>
      <c r="DY5" s="24" t="s">
        <v>89</v>
      </c>
      <c r="DZ5" s="24" t="s">
        <v>90</v>
      </c>
      <c r="EA5" s="24" t="s">
        <v>91</v>
      </c>
      <c r="EB5" s="24" t="s">
        <v>92</v>
      </c>
      <c r="EC5" s="24" t="s">
        <v>87</v>
      </c>
      <c r="ED5" s="24" t="s">
        <v>82</v>
      </c>
      <c r="EE5" s="24" t="s">
        <v>83</v>
      </c>
      <c r="EF5" s="24" t="s">
        <v>84</v>
      </c>
      <c r="EG5" s="24" t="s">
        <v>85</v>
      </c>
      <c r="EH5" s="24" t="s">
        <v>86</v>
      </c>
      <c r="EI5" s="24" t="s">
        <v>88</v>
      </c>
      <c r="EJ5" s="24" t="s">
        <v>89</v>
      </c>
      <c r="EK5" s="24" t="s">
        <v>90</v>
      </c>
      <c r="EL5" s="24" t="s">
        <v>91</v>
      </c>
      <c r="EM5" s="24" t="s">
        <v>92</v>
      </c>
      <c r="EN5" s="24" t="s">
        <v>87</v>
      </c>
    </row>
    <row r="6" spans="1:144" s="14" customFormat="1" x14ac:dyDescent="0.15">
      <c r="A6" s="15" t="s">
        <v>93</v>
      </c>
      <c r="B6" s="20">
        <f t="shared" ref="B6:W6" si="1">B7</f>
        <v>2024</v>
      </c>
      <c r="C6" s="20">
        <f t="shared" si="1"/>
        <v>85421</v>
      </c>
      <c r="D6" s="20">
        <f t="shared" si="1"/>
        <v>46</v>
      </c>
      <c r="E6" s="20">
        <f t="shared" si="1"/>
        <v>1</v>
      </c>
      <c r="F6" s="20">
        <f t="shared" si="1"/>
        <v>0</v>
      </c>
      <c r="G6" s="20">
        <f t="shared" si="1"/>
        <v>1</v>
      </c>
      <c r="H6" s="20" t="str">
        <f t="shared" si="1"/>
        <v>茨城県　五霞町</v>
      </c>
      <c r="I6" s="20" t="str">
        <f t="shared" si="1"/>
        <v>法適用</v>
      </c>
      <c r="J6" s="20" t="str">
        <f t="shared" si="1"/>
        <v>水道事業</v>
      </c>
      <c r="K6" s="20" t="str">
        <f t="shared" si="1"/>
        <v>末端給水事業</v>
      </c>
      <c r="L6" s="20" t="str">
        <f t="shared" si="1"/>
        <v>A8</v>
      </c>
      <c r="M6" s="20" t="str">
        <f t="shared" si="1"/>
        <v>非設置</v>
      </c>
      <c r="N6" s="25" t="str">
        <f t="shared" si="1"/>
        <v>-</v>
      </c>
      <c r="O6" s="25">
        <f t="shared" si="1"/>
        <v>51.22</v>
      </c>
      <c r="P6" s="25">
        <f t="shared" si="1"/>
        <v>95.35</v>
      </c>
      <c r="Q6" s="25">
        <f t="shared" si="1"/>
        <v>4455</v>
      </c>
      <c r="R6" s="25">
        <f t="shared" si="1"/>
        <v>7933</v>
      </c>
      <c r="S6" s="25">
        <f t="shared" si="1"/>
        <v>23.11</v>
      </c>
      <c r="T6" s="25">
        <f t="shared" si="1"/>
        <v>343.27</v>
      </c>
      <c r="U6" s="25">
        <f t="shared" si="1"/>
        <v>7502</v>
      </c>
      <c r="V6" s="25">
        <f t="shared" si="1"/>
        <v>23.11</v>
      </c>
      <c r="W6" s="25">
        <f t="shared" si="1"/>
        <v>324.62</v>
      </c>
      <c r="X6" s="27">
        <f t="shared" ref="X6:AG6" si="2">IF(X7="",NA(),X7)</f>
        <v>103.61</v>
      </c>
      <c r="Y6" s="27">
        <f t="shared" si="2"/>
        <v>101.52</v>
      </c>
      <c r="Z6" s="27">
        <f t="shared" si="2"/>
        <v>100.52</v>
      </c>
      <c r="AA6" s="27">
        <f t="shared" si="2"/>
        <v>96.62</v>
      </c>
      <c r="AB6" s="27">
        <f t="shared" si="2"/>
        <v>100.68</v>
      </c>
      <c r="AC6" s="27">
        <f t="shared" si="2"/>
        <v>105.34</v>
      </c>
      <c r="AD6" s="27">
        <f t="shared" si="2"/>
        <v>105.77</v>
      </c>
      <c r="AE6" s="27">
        <f t="shared" si="2"/>
        <v>104.82</v>
      </c>
      <c r="AF6" s="27">
        <f t="shared" si="2"/>
        <v>106.46</v>
      </c>
      <c r="AG6" s="27">
        <f t="shared" si="2"/>
        <v>103.41</v>
      </c>
      <c r="AH6" s="25" t="str">
        <f>IF(AH7="","",IF(AH7="-","【-】","【"&amp;SUBSTITUTE(TEXT(AH7,"#,##0.00"),"-","△")&amp;"】"))</f>
        <v>【107.26】</v>
      </c>
      <c r="AI6" s="25">
        <f t="shared" ref="AI6:AR6" si="3">IF(AI7="",NA(),AI7)</f>
        <v>0</v>
      </c>
      <c r="AJ6" s="25">
        <f t="shared" si="3"/>
        <v>0</v>
      </c>
      <c r="AK6" s="25">
        <f t="shared" si="3"/>
        <v>0</v>
      </c>
      <c r="AL6" s="25">
        <f t="shared" si="3"/>
        <v>0</v>
      </c>
      <c r="AM6" s="25">
        <f t="shared" si="3"/>
        <v>0</v>
      </c>
      <c r="AN6" s="27">
        <f t="shared" si="3"/>
        <v>24.04</v>
      </c>
      <c r="AO6" s="27">
        <f t="shared" si="3"/>
        <v>28.03</v>
      </c>
      <c r="AP6" s="27">
        <f t="shared" si="3"/>
        <v>26.73</v>
      </c>
      <c r="AQ6" s="27">
        <f t="shared" si="3"/>
        <v>27.85</v>
      </c>
      <c r="AR6" s="27">
        <f t="shared" si="3"/>
        <v>28</v>
      </c>
      <c r="AS6" s="25" t="str">
        <f>IF(AS7="","",IF(AS7="-","【-】","【"&amp;SUBSTITUTE(TEXT(AS7,"#,##0.00"),"-","△")&amp;"】"))</f>
        <v>【1.61】</v>
      </c>
      <c r="AT6" s="27">
        <f t="shared" ref="AT6:BC6" si="4">IF(AT7="",NA(),AT7)</f>
        <v>73.58</v>
      </c>
      <c r="AU6" s="27">
        <f t="shared" si="4"/>
        <v>67.87</v>
      </c>
      <c r="AV6" s="27">
        <f t="shared" si="4"/>
        <v>67.97</v>
      </c>
      <c r="AW6" s="27">
        <f t="shared" si="4"/>
        <v>79.290000000000006</v>
      </c>
      <c r="AX6" s="27">
        <f t="shared" si="4"/>
        <v>128.80000000000001</v>
      </c>
      <c r="AY6" s="27">
        <f t="shared" si="4"/>
        <v>305.08</v>
      </c>
      <c r="AZ6" s="27">
        <f t="shared" si="4"/>
        <v>305.33999999999997</v>
      </c>
      <c r="BA6" s="27">
        <f t="shared" si="4"/>
        <v>310.01</v>
      </c>
      <c r="BB6" s="27">
        <f t="shared" si="4"/>
        <v>311.12</v>
      </c>
      <c r="BC6" s="27">
        <f t="shared" si="4"/>
        <v>293.51</v>
      </c>
      <c r="BD6" s="25" t="str">
        <f>IF(BD7="","",IF(BD7="-","【-】","【"&amp;SUBSTITUTE(TEXT(BD7,"#,##0.00"),"-","△")&amp;"】"))</f>
        <v>【239.69】</v>
      </c>
      <c r="BE6" s="27">
        <f t="shared" ref="BE6:BN6" si="5">IF(BE7="",NA(),BE7)</f>
        <v>564.99</v>
      </c>
      <c r="BF6" s="27">
        <f t="shared" si="5"/>
        <v>641.82000000000005</v>
      </c>
      <c r="BG6" s="27">
        <f t="shared" si="5"/>
        <v>586.98</v>
      </c>
      <c r="BH6" s="27">
        <f t="shared" si="5"/>
        <v>699.59</v>
      </c>
      <c r="BI6" s="27">
        <f t="shared" si="5"/>
        <v>637.47</v>
      </c>
      <c r="BJ6" s="27">
        <f t="shared" si="5"/>
        <v>585.59</v>
      </c>
      <c r="BK6" s="27">
        <f t="shared" si="5"/>
        <v>561.34</v>
      </c>
      <c r="BL6" s="27">
        <f t="shared" si="5"/>
        <v>538.33000000000004</v>
      </c>
      <c r="BM6" s="27">
        <f t="shared" si="5"/>
        <v>515.14</v>
      </c>
      <c r="BN6" s="27">
        <f t="shared" si="5"/>
        <v>498.34</v>
      </c>
      <c r="BO6" s="25" t="str">
        <f>IF(BO7="","",IF(BO7="-","【-】","【"&amp;SUBSTITUTE(TEXT(BO7,"#,##0.00"),"-","△")&amp;"】"))</f>
        <v>【264.86】</v>
      </c>
      <c r="BP6" s="27">
        <f t="shared" ref="BP6:BY6" si="6">IF(BP7="",NA(),BP7)</f>
        <v>90.58</v>
      </c>
      <c r="BQ6" s="27">
        <f t="shared" si="6"/>
        <v>88.41</v>
      </c>
      <c r="BR6" s="27">
        <f t="shared" si="6"/>
        <v>79.540000000000006</v>
      </c>
      <c r="BS6" s="27">
        <f t="shared" si="6"/>
        <v>71.62</v>
      </c>
      <c r="BT6" s="27">
        <f t="shared" si="6"/>
        <v>70.05</v>
      </c>
      <c r="BU6" s="27">
        <f t="shared" si="6"/>
        <v>82.78</v>
      </c>
      <c r="BV6" s="27">
        <f t="shared" si="6"/>
        <v>84.82</v>
      </c>
      <c r="BW6" s="27">
        <f t="shared" si="6"/>
        <v>82.29</v>
      </c>
      <c r="BX6" s="27">
        <f t="shared" si="6"/>
        <v>84.16</v>
      </c>
      <c r="BY6" s="27">
        <f t="shared" si="6"/>
        <v>81.45</v>
      </c>
      <c r="BZ6" s="25" t="str">
        <f>IF(BZ7="","",IF(BZ7="-","【-】","【"&amp;SUBSTITUTE(TEXT(BZ7,"#,##0.00"),"-","△")&amp;"】"))</f>
        <v>【97.59】</v>
      </c>
      <c r="CA6" s="27">
        <f t="shared" ref="CA6:CJ6" si="7">IF(CA7="",NA(),CA7)</f>
        <v>234.68</v>
      </c>
      <c r="CB6" s="27">
        <f t="shared" si="7"/>
        <v>240.37</v>
      </c>
      <c r="CC6" s="27">
        <f t="shared" si="7"/>
        <v>261.02999999999997</v>
      </c>
      <c r="CD6" s="27">
        <f t="shared" si="7"/>
        <v>278.57</v>
      </c>
      <c r="CE6" s="27">
        <f t="shared" si="7"/>
        <v>295.56</v>
      </c>
      <c r="CF6" s="27">
        <f t="shared" si="7"/>
        <v>225.09</v>
      </c>
      <c r="CG6" s="27">
        <f t="shared" si="7"/>
        <v>224.82</v>
      </c>
      <c r="CH6" s="27">
        <f t="shared" si="7"/>
        <v>230.85</v>
      </c>
      <c r="CI6" s="27">
        <f t="shared" si="7"/>
        <v>230.21</v>
      </c>
      <c r="CJ6" s="27">
        <f t="shared" si="7"/>
        <v>240.31</v>
      </c>
      <c r="CK6" s="25" t="str">
        <f>IF(CK7="","",IF(CK7="-","【-】","【"&amp;SUBSTITUTE(TEXT(CK7,"#,##0.00"),"-","△")&amp;"】"))</f>
        <v>【181.66】</v>
      </c>
      <c r="CL6" s="27">
        <f t="shared" ref="CL6:CU6" si="8">IF(CL7="",NA(),CL7)</f>
        <v>62.87</v>
      </c>
      <c r="CM6" s="27">
        <f t="shared" si="8"/>
        <v>50.62</v>
      </c>
      <c r="CN6" s="27">
        <f t="shared" si="8"/>
        <v>49.98</v>
      </c>
      <c r="CO6" s="27">
        <f t="shared" si="8"/>
        <v>46.59</v>
      </c>
      <c r="CP6" s="27">
        <f t="shared" si="8"/>
        <v>45.35</v>
      </c>
      <c r="CQ6" s="27">
        <f t="shared" si="8"/>
        <v>49.38</v>
      </c>
      <c r="CR6" s="27">
        <f t="shared" si="8"/>
        <v>50.09</v>
      </c>
      <c r="CS6" s="27">
        <f t="shared" si="8"/>
        <v>50.1</v>
      </c>
      <c r="CT6" s="27">
        <f t="shared" si="8"/>
        <v>49.76</v>
      </c>
      <c r="CU6" s="27">
        <f t="shared" si="8"/>
        <v>49.74</v>
      </c>
      <c r="CV6" s="25" t="str">
        <f>IF(CV7="","",IF(CV7="-","【-】","【"&amp;SUBSTITUTE(TEXT(CV7,"#,##0.00"),"-","△")&amp;"】"))</f>
        <v>【60.21】</v>
      </c>
      <c r="CW6" s="27">
        <f t="shared" ref="CW6:DF6" si="9">IF(CW7="",NA(),CW7)</f>
        <v>98.28</v>
      </c>
      <c r="CX6" s="27">
        <f t="shared" si="9"/>
        <v>98.31</v>
      </c>
      <c r="CY6" s="27">
        <f t="shared" si="9"/>
        <v>98.59</v>
      </c>
      <c r="CZ6" s="27">
        <f t="shared" si="9"/>
        <v>98.1</v>
      </c>
      <c r="DA6" s="27">
        <f t="shared" si="9"/>
        <v>97.76</v>
      </c>
      <c r="DB6" s="27">
        <f t="shared" si="9"/>
        <v>78.010000000000005</v>
      </c>
      <c r="DC6" s="27">
        <f t="shared" si="9"/>
        <v>77.599999999999994</v>
      </c>
      <c r="DD6" s="27">
        <f t="shared" si="9"/>
        <v>77.3</v>
      </c>
      <c r="DE6" s="27">
        <f t="shared" si="9"/>
        <v>76.64</v>
      </c>
      <c r="DF6" s="27">
        <f t="shared" si="9"/>
        <v>75.37</v>
      </c>
      <c r="DG6" s="25" t="str">
        <f>IF(DG7="","",IF(DG7="-","【-】","【"&amp;SUBSTITUTE(TEXT(DG7,"#,##0.00"),"-","△")&amp;"】"))</f>
        <v>【89.21】</v>
      </c>
      <c r="DH6" s="27">
        <f t="shared" ref="DH6:DQ6" si="10">IF(DH7="",NA(),DH7)</f>
        <v>68.52</v>
      </c>
      <c r="DI6" s="27">
        <f t="shared" si="10"/>
        <v>65.28</v>
      </c>
      <c r="DJ6" s="27">
        <f t="shared" si="10"/>
        <v>66.930000000000007</v>
      </c>
      <c r="DK6" s="27">
        <f t="shared" si="10"/>
        <v>67.56</v>
      </c>
      <c r="DL6" s="27">
        <f t="shared" si="10"/>
        <v>69.23</v>
      </c>
      <c r="DM6" s="27">
        <f t="shared" si="10"/>
        <v>47.5</v>
      </c>
      <c r="DN6" s="27">
        <f t="shared" si="10"/>
        <v>48.41</v>
      </c>
      <c r="DO6" s="27">
        <f t="shared" si="10"/>
        <v>50.02</v>
      </c>
      <c r="DP6" s="27">
        <f t="shared" si="10"/>
        <v>51.38</v>
      </c>
      <c r="DQ6" s="27">
        <f t="shared" si="10"/>
        <v>52.3</v>
      </c>
      <c r="DR6" s="25" t="str">
        <f>IF(DR7="","",IF(DR7="-","【-】","【"&amp;SUBSTITUTE(TEXT(DR7,"#,##0.00"),"-","△")&amp;"】"))</f>
        <v>【52.41】</v>
      </c>
      <c r="DS6" s="25">
        <f t="shared" ref="DS6:EB6" si="11">IF(DS7="",NA(),DS7)</f>
        <v>0</v>
      </c>
      <c r="DT6" s="25">
        <f t="shared" si="11"/>
        <v>0</v>
      </c>
      <c r="DU6" s="25">
        <f t="shared" si="11"/>
        <v>0</v>
      </c>
      <c r="DV6" s="25">
        <f t="shared" si="11"/>
        <v>0</v>
      </c>
      <c r="DW6" s="25">
        <f t="shared" si="11"/>
        <v>0</v>
      </c>
      <c r="DX6" s="27">
        <f t="shared" si="11"/>
        <v>17.399999999999999</v>
      </c>
      <c r="DY6" s="27">
        <f t="shared" si="11"/>
        <v>18.64</v>
      </c>
      <c r="DZ6" s="27">
        <f t="shared" si="11"/>
        <v>19.510000000000002</v>
      </c>
      <c r="EA6" s="27">
        <f t="shared" si="11"/>
        <v>21.6</v>
      </c>
      <c r="EB6" s="27">
        <f t="shared" si="11"/>
        <v>23.36</v>
      </c>
      <c r="EC6" s="25" t="str">
        <f>IF(EC7="","",IF(EC7="-","【-】","【"&amp;SUBSTITUTE(TEXT(EC7,"#,##0.00"),"-","△")&amp;"】"))</f>
        <v>【26.78】</v>
      </c>
      <c r="ED6" s="25">
        <f t="shared" ref="ED6:EM6" si="12">IF(ED7="",NA(),ED7)</f>
        <v>0</v>
      </c>
      <c r="EE6" s="25">
        <f t="shared" si="12"/>
        <v>0</v>
      </c>
      <c r="EF6" s="25">
        <f t="shared" si="12"/>
        <v>0</v>
      </c>
      <c r="EG6" s="25">
        <f t="shared" si="12"/>
        <v>0</v>
      </c>
      <c r="EH6" s="25">
        <f t="shared" si="12"/>
        <v>0</v>
      </c>
      <c r="EI6" s="27">
        <f t="shared" si="12"/>
        <v>0.4</v>
      </c>
      <c r="EJ6" s="27">
        <f t="shared" si="12"/>
        <v>0.36</v>
      </c>
      <c r="EK6" s="27">
        <f t="shared" si="12"/>
        <v>0.56999999999999995</v>
      </c>
      <c r="EL6" s="27">
        <f t="shared" si="12"/>
        <v>0.56000000000000005</v>
      </c>
      <c r="EM6" s="27">
        <f t="shared" si="12"/>
        <v>0.54</v>
      </c>
      <c r="EN6" s="25" t="str">
        <f>IF(EN7="","",IF(EN7="-","【-】","【"&amp;SUBSTITUTE(TEXT(EN7,"#,##0.00"),"-","△")&amp;"】"))</f>
        <v>【0.59】</v>
      </c>
    </row>
    <row r="7" spans="1:144" s="14" customFormat="1" x14ac:dyDescent="0.15">
      <c r="A7" s="15"/>
      <c r="B7" s="21">
        <v>2024</v>
      </c>
      <c r="C7" s="21">
        <v>85421</v>
      </c>
      <c r="D7" s="21">
        <v>46</v>
      </c>
      <c r="E7" s="21">
        <v>1</v>
      </c>
      <c r="F7" s="21">
        <v>0</v>
      </c>
      <c r="G7" s="21">
        <v>1</v>
      </c>
      <c r="H7" s="21" t="s">
        <v>94</v>
      </c>
      <c r="I7" s="21" t="s">
        <v>95</v>
      </c>
      <c r="J7" s="21" t="s">
        <v>96</v>
      </c>
      <c r="K7" s="21" t="s">
        <v>97</v>
      </c>
      <c r="L7" s="21" t="s">
        <v>77</v>
      </c>
      <c r="M7" s="21" t="s">
        <v>0</v>
      </c>
      <c r="N7" s="26" t="s">
        <v>98</v>
      </c>
      <c r="O7" s="26">
        <v>51.22</v>
      </c>
      <c r="P7" s="26">
        <v>95.35</v>
      </c>
      <c r="Q7" s="26">
        <v>4455</v>
      </c>
      <c r="R7" s="26">
        <v>7933</v>
      </c>
      <c r="S7" s="26">
        <v>23.11</v>
      </c>
      <c r="T7" s="26">
        <v>343.27</v>
      </c>
      <c r="U7" s="26">
        <v>7502</v>
      </c>
      <c r="V7" s="26">
        <v>23.11</v>
      </c>
      <c r="W7" s="26">
        <v>324.62</v>
      </c>
      <c r="X7" s="26">
        <v>103.61</v>
      </c>
      <c r="Y7" s="26">
        <v>101.52</v>
      </c>
      <c r="Z7" s="26">
        <v>100.52</v>
      </c>
      <c r="AA7" s="26">
        <v>96.62</v>
      </c>
      <c r="AB7" s="26">
        <v>100.68</v>
      </c>
      <c r="AC7" s="26">
        <v>105.34</v>
      </c>
      <c r="AD7" s="26">
        <v>105.77</v>
      </c>
      <c r="AE7" s="26">
        <v>104.82</v>
      </c>
      <c r="AF7" s="26">
        <v>106.46</v>
      </c>
      <c r="AG7" s="26">
        <v>103.41</v>
      </c>
      <c r="AH7" s="26">
        <v>107.26</v>
      </c>
      <c r="AI7" s="26">
        <v>0</v>
      </c>
      <c r="AJ7" s="26">
        <v>0</v>
      </c>
      <c r="AK7" s="26">
        <v>0</v>
      </c>
      <c r="AL7" s="26">
        <v>0</v>
      </c>
      <c r="AM7" s="26">
        <v>0</v>
      </c>
      <c r="AN7" s="26">
        <v>24.04</v>
      </c>
      <c r="AO7" s="26">
        <v>28.03</v>
      </c>
      <c r="AP7" s="26">
        <v>26.73</v>
      </c>
      <c r="AQ7" s="26">
        <v>27.85</v>
      </c>
      <c r="AR7" s="26">
        <v>28</v>
      </c>
      <c r="AS7" s="26">
        <v>1.61</v>
      </c>
      <c r="AT7" s="26">
        <v>73.58</v>
      </c>
      <c r="AU7" s="26">
        <v>67.87</v>
      </c>
      <c r="AV7" s="26">
        <v>67.97</v>
      </c>
      <c r="AW7" s="26">
        <v>79.290000000000006</v>
      </c>
      <c r="AX7" s="26">
        <v>128.80000000000001</v>
      </c>
      <c r="AY7" s="26">
        <v>305.08</v>
      </c>
      <c r="AZ7" s="26">
        <v>305.33999999999997</v>
      </c>
      <c r="BA7" s="26">
        <v>310.01</v>
      </c>
      <c r="BB7" s="26">
        <v>311.12</v>
      </c>
      <c r="BC7" s="26">
        <v>293.51</v>
      </c>
      <c r="BD7" s="26">
        <v>239.69</v>
      </c>
      <c r="BE7" s="26">
        <v>564.99</v>
      </c>
      <c r="BF7" s="26">
        <v>641.82000000000005</v>
      </c>
      <c r="BG7" s="26">
        <v>586.98</v>
      </c>
      <c r="BH7" s="26">
        <v>699.59</v>
      </c>
      <c r="BI7" s="26">
        <v>637.47</v>
      </c>
      <c r="BJ7" s="26">
        <v>585.59</v>
      </c>
      <c r="BK7" s="26">
        <v>561.34</v>
      </c>
      <c r="BL7" s="26">
        <v>538.33000000000004</v>
      </c>
      <c r="BM7" s="26">
        <v>515.14</v>
      </c>
      <c r="BN7" s="26">
        <v>498.34</v>
      </c>
      <c r="BO7" s="26">
        <v>264.86</v>
      </c>
      <c r="BP7" s="26">
        <v>90.58</v>
      </c>
      <c r="BQ7" s="26">
        <v>88.41</v>
      </c>
      <c r="BR7" s="26">
        <v>79.540000000000006</v>
      </c>
      <c r="BS7" s="26">
        <v>71.62</v>
      </c>
      <c r="BT7" s="26">
        <v>70.05</v>
      </c>
      <c r="BU7" s="26">
        <v>82.78</v>
      </c>
      <c r="BV7" s="26">
        <v>84.82</v>
      </c>
      <c r="BW7" s="26">
        <v>82.29</v>
      </c>
      <c r="BX7" s="26">
        <v>84.16</v>
      </c>
      <c r="BY7" s="26">
        <v>81.45</v>
      </c>
      <c r="BZ7" s="26">
        <v>97.59</v>
      </c>
      <c r="CA7" s="26">
        <v>234.68</v>
      </c>
      <c r="CB7" s="26">
        <v>240.37</v>
      </c>
      <c r="CC7" s="26">
        <v>261.02999999999997</v>
      </c>
      <c r="CD7" s="26">
        <v>278.57</v>
      </c>
      <c r="CE7" s="26">
        <v>295.56</v>
      </c>
      <c r="CF7" s="26">
        <v>225.09</v>
      </c>
      <c r="CG7" s="26">
        <v>224.82</v>
      </c>
      <c r="CH7" s="26">
        <v>230.85</v>
      </c>
      <c r="CI7" s="26">
        <v>230.21</v>
      </c>
      <c r="CJ7" s="26">
        <v>240.31</v>
      </c>
      <c r="CK7" s="26">
        <v>181.66</v>
      </c>
      <c r="CL7" s="26">
        <v>62.87</v>
      </c>
      <c r="CM7" s="26">
        <v>50.62</v>
      </c>
      <c r="CN7" s="26">
        <v>49.98</v>
      </c>
      <c r="CO7" s="26">
        <v>46.59</v>
      </c>
      <c r="CP7" s="26">
        <v>45.35</v>
      </c>
      <c r="CQ7" s="26">
        <v>49.38</v>
      </c>
      <c r="CR7" s="26">
        <v>50.09</v>
      </c>
      <c r="CS7" s="26">
        <v>50.1</v>
      </c>
      <c r="CT7" s="26">
        <v>49.76</v>
      </c>
      <c r="CU7" s="26">
        <v>49.74</v>
      </c>
      <c r="CV7" s="26">
        <v>60.21</v>
      </c>
      <c r="CW7" s="26">
        <v>98.28</v>
      </c>
      <c r="CX7" s="26">
        <v>98.31</v>
      </c>
      <c r="CY7" s="26">
        <v>98.59</v>
      </c>
      <c r="CZ7" s="26">
        <v>98.1</v>
      </c>
      <c r="DA7" s="26">
        <v>97.76</v>
      </c>
      <c r="DB7" s="26">
        <v>78.010000000000005</v>
      </c>
      <c r="DC7" s="26">
        <v>77.599999999999994</v>
      </c>
      <c r="DD7" s="26">
        <v>77.3</v>
      </c>
      <c r="DE7" s="26">
        <v>76.64</v>
      </c>
      <c r="DF7" s="26">
        <v>75.37</v>
      </c>
      <c r="DG7" s="26">
        <v>89.21</v>
      </c>
      <c r="DH7" s="26">
        <v>68.52</v>
      </c>
      <c r="DI7" s="26">
        <v>65.28</v>
      </c>
      <c r="DJ7" s="26">
        <v>66.930000000000007</v>
      </c>
      <c r="DK7" s="26">
        <v>67.56</v>
      </c>
      <c r="DL7" s="26">
        <v>69.23</v>
      </c>
      <c r="DM7" s="26">
        <v>47.5</v>
      </c>
      <c r="DN7" s="26">
        <v>48.41</v>
      </c>
      <c r="DO7" s="26">
        <v>50.02</v>
      </c>
      <c r="DP7" s="26">
        <v>51.38</v>
      </c>
      <c r="DQ7" s="26">
        <v>52.3</v>
      </c>
      <c r="DR7" s="26">
        <v>52.41</v>
      </c>
      <c r="DS7" s="26">
        <v>0</v>
      </c>
      <c r="DT7" s="26">
        <v>0</v>
      </c>
      <c r="DU7" s="26">
        <v>0</v>
      </c>
      <c r="DV7" s="26">
        <v>0</v>
      </c>
      <c r="DW7" s="26">
        <v>0</v>
      </c>
      <c r="DX7" s="26">
        <v>17.399999999999999</v>
      </c>
      <c r="DY7" s="26">
        <v>18.64</v>
      </c>
      <c r="DZ7" s="26">
        <v>19.510000000000002</v>
      </c>
      <c r="EA7" s="26">
        <v>21.6</v>
      </c>
      <c r="EB7" s="26">
        <v>23.36</v>
      </c>
      <c r="EC7" s="26">
        <v>26.78</v>
      </c>
      <c r="ED7" s="26">
        <v>0</v>
      </c>
      <c r="EE7" s="26">
        <v>0</v>
      </c>
      <c r="EF7" s="26">
        <v>0</v>
      </c>
      <c r="EG7" s="26">
        <v>0</v>
      </c>
      <c r="EH7" s="26">
        <v>0</v>
      </c>
      <c r="EI7" s="26">
        <v>0.4</v>
      </c>
      <c r="EJ7" s="26">
        <v>0.36</v>
      </c>
      <c r="EK7" s="26">
        <v>0.56999999999999995</v>
      </c>
      <c r="EL7" s="26">
        <v>0.56000000000000005</v>
      </c>
      <c r="EM7" s="26">
        <v>0.54</v>
      </c>
      <c r="EN7" s="26">
        <v>0.59</v>
      </c>
    </row>
    <row r="8" spans="1:144" x14ac:dyDescent="0.15">
      <c r="X8" s="28"/>
      <c r="Y8" s="28"/>
      <c r="Z8" s="28"/>
      <c r="AA8" s="28"/>
      <c r="AB8" s="28"/>
      <c r="AC8" s="28"/>
      <c r="AD8" s="28"/>
      <c r="AE8" s="28"/>
      <c r="AF8" s="28"/>
      <c r="AG8" s="28"/>
      <c r="AH8" s="29"/>
      <c r="AI8" s="28"/>
      <c r="AJ8" s="28"/>
      <c r="AK8" s="28"/>
      <c r="AL8" s="28"/>
      <c r="AM8" s="28"/>
      <c r="AN8" s="28"/>
      <c r="AO8" s="28"/>
      <c r="AP8" s="28"/>
      <c r="AQ8" s="28"/>
      <c r="AR8" s="28"/>
      <c r="AS8" s="29"/>
      <c r="AT8" s="28"/>
      <c r="AU8" s="28"/>
      <c r="AV8" s="28"/>
      <c r="AW8" s="28"/>
      <c r="AX8" s="28"/>
      <c r="AY8" s="28"/>
      <c r="AZ8" s="28"/>
      <c r="BA8" s="28"/>
      <c r="BB8" s="28"/>
      <c r="BC8" s="28"/>
      <c r="BD8" s="29"/>
      <c r="BE8" s="28"/>
      <c r="BF8" s="28"/>
      <c r="BG8" s="28"/>
      <c r="BH8" s="28"/>
      <c r="BI8" s="28"/>
      <c r="BJ8" s="28"/>
      <c r="BK8" s="28"/>
      <c r="BL8" s="28"/>
      <c r="BM8" s="28"/>
      <c r="BN8" s="28"/>
      <c r="BO8" s="29"/>
      <c r="BP8" s="28"/>
      <c r="BQ8" s="28"/>
      <c r="BR8" s="28"/>
      <c r="BS8" s="28"/>
      <c r="BT8" s="28"/>
      <c r="BU8" s="28"/>
      <c r="BV8" s="28"/>
      <c r="BW8" s="28"/>
      <c r="BX8" s="28"/>
      <c r="BY8" s="28"/>
      <c r="BZ8" s="29"/>
      <c r="CA8" s="28"/>
      <c r="CB8" s="28"/>
      <c r="CC8" s="28"/>
      <c r="CD8" s="28"/>
      <c r="CE8" s="28"/>
      <c r="CF8" s="28"/>
      <c r="CG8" s="28"/>
      <c r="CH8" s="28"/>
      <c r="CI8" s="28"/>
      <c r="CJ8" s="28"/>
      <c r="CK8" s="29"/>
      <c r="CL8" s="28"/>
      <c r="CM8" s="28"/>
      <c r="CN8" s="28"/>
      <c r="CO8" s="28"/>
      <c r="CP8" s="28"/>
      <c r="CQ8" s="28"/>
      <c r="CR8" s="28"/>
      <c r="CS8" s="28"/>
      <c r="CT8" s="28"/>
      <c r="CU8" s="28"/>
      <c r="CV8" s="29"/>
      <c r="CW8" s="28"/>
      <c r="CX8" s="28"/>
      <c r="CY8" s="28"/>
      <c r="CZ8" s="28"/>
      <c r="DA8" s="28"/>
      <c r="DB8" s="28"/>
      <c r="DC8" s="28"/>
      <c r="DD8" s="28"/>
      <c r="DE8" s="28"/>
      <c r="DF8" s="28"/>
      <c r="DG8" s="29"/>
      <c r="DH8" s="28"/>
      <c r="DI8" s="28"/>
      <c r="DJ8" s="28"/>
      <c r="DK8" s="28"/>
      <c r="DL8" s="28"/>
      <c r="DM8" s="28"/>
      <c r="DN8" s="28"/>
      <c r="DO8" s="28"/>
      <c r="DP8" s="28"/>
      <c r="DQ8" s="28"/>
      <c r="DR8" s="29"/>
      <c r="DS8" s="28"/>
      <c r="DT8" s="28"/>
      <c r="DU8" s="28"/>
      <c r="DV8" s="28"/>
      <c r="DW8" s="28"/>
      <c r="DX8" s="28"/>
      <c r="DY8" s="28"/>
      <c r="DZ8" s="28"/>
      <c r="EA8" s="28"/>
      <c r="EB8" s="28"/>
      <c r="EC8" s="29"/>
      <c r="ED8" s="28"/>
      <c r="EE8" s="28"/>
      <c r="EF8" s="28"/>
      <c r="EG8" s="28"/>
      <c r="EH8" s="28"/>
      <c r="EI8" s="28"/>
      <c r="EJ8" s="28"/>
      <c r="EK8" s="28"/>
      <c r="EL8" s="28"/>
      <c r="EM8" s="28"/>
      <c r="EN8" s="29"/>
    </row>
    <row r="9" spans="1:144" x14ac:dyDescent="0.15">
      <c r="A9" s="16"/>
      <c r="B9" s="16" t="s">
        <v>99</v>
      </c>
      <c r="C9" s="16" t="s">
        <v>100</v>
      </c>
      <c r="D9" s="16" t="s">
        <v>101</v>
      </c>
      <c r="E9" s="16" t="s">
        <v>102</v>
      </c>
      <c r="F9" s="16" t="s">
        <v>103</v>
      </c>
      <c r="X9" s="28"/>
      <c r="Y9" s="28"/>
      <c r="Z9" s="28"/>
      <c r="AA9" s="28"/>
      <c r="AB9" s="28"/>
      <c r="AC9" s="28"/>
      <c r="AD9" s="28"/>
      <c r="AE9" s="28"/>
      <c r="AF9" s="28"/>
      <c r="AG9" s="28"/>
      <c r="AI9" s="28"/>
      <c r="AJ9" s="28"/>
      <c r="AK9" s="28"/>
      <c r="AL9" s="28"/>
      <c r="AM9" s="28"/>
      <c r="AN9" s="28"/>
      <c r="AO9" s="28"/>
      <c r="AP9" s="28"/>
      <c r="AQ9" s="28"/>
      <c r="AR9" s="28"/>
      <c r="AT9" s="28"/>
      <c r="AU9" s="28"/>
      <c r="AV9" s="28"/>
      <c r="AW9" s="28"/>
      <c r="AX9" s="28"/>
      <c r="AY9" s="28"/>
      <c r="AZ9" s="28"/>
      <c r="BA9" s="28"/>
      <c r="BB9" s="28"/>
      <c r="BC9" s="28"/>
      <c r="BE9" s="28"/>
      <c r="BF9" s="28"/>
      <c r="BG9" s="28"/>
      <c r="BH9" s="28"/>
      <c r="BI9" s="28"/>
      <c r="BJ9" s="28"/>
      <c r="BK9" s="28"/>
      <c r="BL9" s="28"/>
      <c r="BM9" s="28"/>
      <c r="BN9" s="28"/>
      <c r="BP9" s="28"/>
      <c r="BQ9" s="28"/>
      <c r="BR9" s="28"/>
      <c r="BS9" s="28"/>
      <c r="BT9" s="28"/>
      <c r="BU9" s="28"/>
      <c r="BV9" s="28"/>
      <c r="BW9" s="28"/>
      <c r="BX9" s="28"/>
      <c r="BY9" s="28"/>
      <c r="CA9" s="28"/>
      <c r="CB9" s="28"/>
      <c r="CC9" s="28"/>
      <c r="CD9" s="28"/>
      <c r="CE9" s="28"/>
      <c r="CF9" s="28"/>
      <c r="CG9" s="28"/>
      <c r="CH9" s="28"/>
      <c r="CI9" s="28"/>
      <c r="CJ9" s="28"/>
      <c r="CL9" s="28"/>
      <c r="CM9" s="28"/>
      <c r="CN9" s="28"/>
      <c r="CO9" s="28"/>
      <c r="CP9" s="28"/>
      <c r="CQ9" s="28"/>
      <c r="CR9" s="28"/>
      <c r="CS9" s="28"/>
      <c r="CT9" s="28"/>
      <c r="CU9" s="28"/>
      <c r="CW9" s="28"/>
      <c r="CX9" s="28"/>
      <c r="CY9" s="28"/>
      <c r="CZ9" s="28"/>
      <c r="DA9" s="28"/>
      <c r="DB9" s="28"/>
      <c r="DC9" s="28"/>
      <c r="DD9" s="28"/>
      <c r="DE9" s="28"/>
      <c r="DF9" s="28"/>
      <c r="DH9" s="28"/>
      <c r="DI9" s="28"/>
      <c r="DJ9" s="28"/>
      <c r="DK9" s="28"/>
      <c r="DL9" s="28"/>
      <c r="DM9" s="28"/>
      <c r="DN9" s="28"/>
      <c r="DO9" s="28"/>
      <c r="DP9" s="28"/>
      <c r="DQ9" s="28"/>
      <c r="DS9" s="28"/>
      <c r="DT9" s="28"/>
      <c r="DU9" s="28"/>
      <c r="DV9" s="28"/>
      <c r="DW9" s="28"/>
      <c r="DX9" s="28"/>
      <c r="DY9" s="28"/>
      <c r="DZ9" s="28"/>
      <c r="EA9" s="28"/>
      <c r="EB9" s="28"/>
      <c r="ED9" s="28"/>
      <c r="EE9" s="28"/>
      <c r="EF9" s="28"/>
      <c r="EG9" s="28"/>
      <c r="EH9" s="28"/>
      <c r="EI9" s="28"/>
      <c r="EJ9" s="28"/>
      <c r="EK9" s="28"/>
      <c r="EL9" s="28"/>
      <c r="EM9" s="28"/>
    </row>
    <row r="10" spans="1:144" x14ac:dyDescent="0.15">
      <c r="A10" s="16" t="s">
        <v>52</v>
      </c>
      <c r="B10" s="22">
        <f>DATEVALUE($B7-B11&amp;"/1/"&amp;B12)</f>
        <v>37257</v>
      </c>
      <c r="C10" s="22">
        <f>DATEVALUE($B7-C11&amp;"/1/"&amp;C12)</f>
        <v>37622</v>
      </c>
      <c r="D10" s="22">
        <f>DATEVALUE($B7-D11&amp;"/1/"&amp;D12)</f>
        <v>37987</v>
      </c>
      <c r="E10" s="22">
        <f>DATEVALUE($B7-E11&amp;"/1/"&amp;E12)</f>
        <v>38353</v>
      </c>
      <c r="F10" s="22">
        <f>DATEVALUE($B7-F11&amp;"/1/"&amp;F12)</f>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106</v>
      </c>
      <c r="F13" t="s">
        <v>106</v>
      </c>
      <c r="G13" t="s">
        <v>107</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菊池　南</cp:lastModifiedBy>
  <dcterms:created xsi:type="dcterms:W3CDTF">2025-12-12T09:13:12Z</dcterms:created>
  <dcterms:modified xsi:type="dcterms:W3CDTF">2026-02-26T07:09:05Z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2026-02-19T02:42:57Z</vt:filetime>
  </property>
</Properties>
</file>