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720D2A86-43F4-496A-9411-1C72429E62CA}" xr6:coauthVersionLast="47" xr6:coauthVersionMax="47" xr10:uidLastSave="{00000000-0000-0000-0000-000000000000}"/>
  <workbookProtection workbookAlgorithmName="SHA-512" workbookHashValue="rTZ0Z69Q3BM4iEsnNpFJBX1fPhrTvTIdY0JBYgsdi+mxTMpHRDu+o/vpDCbD6qYw4aTH+VJigh7pPeInsjbpog==" workbookSaltValue="J5fo3cac7TzWJ/qjA7Gon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BB10" i="4"/>
  <c r="AT10" i="4"/>
  <c r="P10" i="4"/>
  <c r="W8" i="4"/>
  <c r="P8" i="4"/>
  <c r="B6" i="4"/>
</calcChain>
</file>

<file path=xl/sharedStrings.xml><?xml version="1.0" encoding="utf-8"?>
<sst xmlns="http://schemas.openxmlformats.org/spreadsheetml/2006/main" count="234" uniqueCount="116">
  <si>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</si>
  <si>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</si>
  <si>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</si>
  <si>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</si>
  <si>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</si>
  <si>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</si>
  <si>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</si>
  <si>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</si>
  <si>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</si>
  <si>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</si>
  <si>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</si>
  <si>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</si>
  <si>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</si>
  <si>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</si>
  <si>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</si>
  <si>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</si>
  <si>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</si>
  <si>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</si>
  <si>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</si>
  <si>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</si>
  <si>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</si>
  <si>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</si>
  <si>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</si>
  <si>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</si>
  <si>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</si>
  <si>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</si>
  <si>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</si>
  <si>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</si>
  <si>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</si>
  <si>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</si>
  <si>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</si>
  <si>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</si>
  <si>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</si>
  <si>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</si>
  <si>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</si>
  <si>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</si>
  <si>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</si>
  <si>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</si>
  <si>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</si>
  <si>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</si>
  <si>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</si>
  <si>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</si>
  <si>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</si>
  <si>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</si>
  <si>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</si>
  <si>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</si>
  <si>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</si>
  <si>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</si>
  <si>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</si>
  <si>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</si>
  <si>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</si>
  <si>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</si>
  <si>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</si>
  <si>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</si>
  <si>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</si>
  <si>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</si>
  <si>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</si>
  <si>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</si>
  <si>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</si>
  <si>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</si>
  <si>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</si>
  <si>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</si>
  <si>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</si>
  <si>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</si>
  <si>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</si>
  <si>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</si>
  <si>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</si>
  <si>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</si>
  <si>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</si>
  <si>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</si>
  <si>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</si>
  <si>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</si>
  <si>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</si>
  <si>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</si>
  <si>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</si>
  <si>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</si>
  <si>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</si>
  <si>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</si>
  <si>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</si>
  <si>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</si>
  <si>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</si>
  <si>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</si>
  <si>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</si>
  <si>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</si>
  <si>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</si>
  <si>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</si>
  <si>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</si>
  <si>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</si>
  <si>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</si>
  <si>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</si>
  <si>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</si>
  <si>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</si>
  <si>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</si>
  <si>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</si>
  <si>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</si>
  <si>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</si>
  <si>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日立・高萩広域下水道組合</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</si>
  <si>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</si>
  <si>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</si>
  <si>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</si>
  <si>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</si>
  <si>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</si>
  <si>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</si>
  <si>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</si>
  <si>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</si>
  <si>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</si>
  <si>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</si>
  <si>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</si>
  <si>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</si>
  <si>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</si>
  <si>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</si>
  <si>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</si>
  <si>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</si>
  <si>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①経常収支比率が100％を超えているものの、下水道使用料の減少が見込まれる中、経費削減のため経営改善を図っていく必要がある。
③流動比率が類似団体より低い状態にあるが、流動負債の主なものは企業債であり、これを財源に施設を整備し、その結果、将来の事業運営の原資である料金収入につながる部分でもあるため、一概に支払能力が低いという訳ではない。
④企業債残高対事業規模比率が類似団体より低いのは、面整備がほぼ完了し、地方債の発行額が抑えられ、残高が減少しているためである。今後も当分の間、毎年減少する見込みである。
⑤経費回収率は100％で類似団体と比較し高いが、構成市からの基準内繰入によるものであり、一般会計に大きく依存している状況にある。そのため、経費削減と使用料の確保が課題となっている。
⑥汚水処理原価は、過去数年同額程度を維持しているが、類似団体と比較し高いため、維持管理費の削減を図る必要がある。
⑦施設利用率は、平均値を上回っているが、大口事業者の排水量の減及び人口減少等が見込まれるため、将来的には、施設を縮小する等抜本的な対策が必要である。
⑧水洗化率については、90％を超えており類似団体と比較して高い。今後も、個別訪問等により更なる向上に努めていく。</t>
    <rPh sb="1" eb="5">
      <t>ケイジョウシュウシ</t>
    </rPh>
    <rPh sb="5" eb="7">
      <t>ヒリツ</t>
    </rPh>
    <rPh sb="13" eb="14">
      <t>コ</t>
    </rPh>
    <rPh sb="22" eb="25">
      <t>ゲスイドウ</t>
    </rPh>
    <rPh sb="25" eb="28">
      <t>シヨウリョウ</t>
    </rPh>
    <rPh sb="29" eb="31">
      <t>ゲンショウ</t>
    </rPh>
    <rPh sb="32" eb="34">
      <t>ミコ</t>
    </rPh>
    <rPh sb="37" eb="38">
      <t>ナカ</t>
    </rPh>
    <rPh sb="39" eb="43">
      <t>ケイヒサクゲン</t>
    </rPh>
    <rPh sb="46" eb="48">
      <t>ケイエイ</t>
    </rPh>
    <rPh sb="48" eb="50">
      <t>カイゼン</t>
    </rPh>
    <rPh sb="51" eb="52">
      <t>ハカ</t>
    </rPh>
    <rPh sb="56" eb="58">
      <t>ヒツヨウ</t>
    </rPh>
    <phoneticPr fontId="4"/>
  </si>
  <si>
    <t>①有形固定資産減価償却率が類似団体より低いのは、昭和55年から平成10年頃までの時期に、面整備を大規模に行ったため、比較的管渠が新しいからである。　　
②管渠老朽化比率と③管渠改善率が0％となっているのは、耐用年数の50年を経過している管渠が無いことや、管渠内テレビカメラ調査を年次計画により実施し、その結果を基にひび割れ等が発生している箇所について補修を行い、管渠の延命が図られているためと考えられる。
　7年後には、最初に布設した管渠が耐用年数を経過し、その後、毎年膨大な延長の管渠が耐用年数を経過することになる。
　このため、引き続き計画的にテレビカメラ調査及び補修を行い管路の延命化を図っていく必要がある。</t>
    <phoneticPr fontId="4"/>
  </si>
  <si>
    <t>(1) 供用開始後36年が経過し、設備の老朽化による改築工事が今後の主な工事となる。将来への負担軽減や、人口減少に対応するため、最新技術の活用や省エネタイプの機器導入等により建設コストを抑える必要がある。
(2) 現在使用している設備・管渠共に老朽化により、維持補修費が今後上昇傾向となることや、下水道使用料が人口減少等により減少することが見込まれることから、委託業務の拡大等により経費の削減に努める必要がある。
(3) 財務諸表の数値から、より詳しく経営状態を分析し、経営戦略収支計画を定期的に見直していく。計画に基づき、健全な経営状態を維持できるように、更に適正な維持管理及び改築更新の方法や有収水量の確保に努め、経営改善を図っていく。</t>
    <rPh sb="64" eb="66">
      <t>サイシン</t>
    </rPh>
    <rPh sb="66" eb="68">
      <t>ギジュツ</t>
    </rPh>
    <rPh sb="69" eb="71">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</si>
</sst>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0C-41BC-A1A8-79284ADC7B7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8C0C-41BC-A1A8-79284ADC7B7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74.02</c:v>
                </c:pt>
                <c:pt idx="1">
                  <c:v>75.91</c:v>
                </c:pt>
                <c:pt idx="2">
                  <c:v>70.569999999999993</c:v>
                </c:pt>
                <c:pt idx="3">
                  <c:v>73.89</c:v>
                </c:pt>
                <c:pt idx="4">
                  <c:v>71.12</c:v>
                </c:pt>
              </c:numCache>
            </c:numRef>
          </c:val>
          <c:extLst>
            <c:ext xmlns:c16="http://schemas.microsoft.com/office/drawing/2014/chart" uri="{C3380CC4-5D6E-409C-BE32-E72D297353CC}">
              <c16:uniqueId val="{00000000-1997-4FE1-842E-5683D215FAB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1997-4FE1-842E-5683D215FAB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94.81</c:v>
                </c:pt>
                <c:pt idx="1">
                  <c:v>94.84</c:v>
                </c:pt>
                <c:pt idx="2">
                  <c:v>94.89</c:v>
                </c:pt>
                <c:pt idx="3">
                  <c:v>94.94</c:v>
                </c:pt>
                <c:pt idx="4">
                  <c:v>95.03</c:v>
                </c:pt>
              </c:numCache>
            </c:numRef>
          </c:val>
          <c:extLst>
            <c:ext xmlns:c16="http://schemas.microsoft.com/office/drawing/2014/chart" uri="{C3380CC4-5D6E-409C-BE32-E72D297353CC}">
              <c16:uniqueId val="{00000000-4BF8-448D-BF28-A22696FC68F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4BF8-448D-BF28-A22696FC68F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100.06</c:v>
                </c:pt>
                <c:pt idx="1">
                  <c:v>100.04</c:v>
                </c:pt>
                <c:pt idx="2">
                  <c:v>100.08</c:v>
                </c:pt>
                <c:pt idx="3">
                  <c:v>100.06</c:v>
                </c:pt>
                <c:pt idx="4">
                  <c:v>100.18</c:v>
                </c:pt>
              </c:numCache>
            </c:numRef>
          </c:val>
          <c:extLst>
            <c:ext xmlns:c16="http://schemas.microsoft.com/office/drawing/2014/chart" uri="{C3380CC4-5D6E-409C-BE32-E72D297353CC}">
              <c16:uniqueId val="{00000000-138A-4F5C-8CAA-D5B5892018A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138A-4F5C-8CAA-D5B5892018A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20.22</c:v>
                </c:pt>
                <c:pt idx="1">
                  <c:v>19.989999999999998</c:v>
                </c:pt>
                <c:pt idx="2">
                  <c:v>22.02</c:v>
                </c:pt>
                <c:pt idx="3">
                  <c:v>25.03</c:v>
                </c:pt>
                <c:pt idx="4">
                  <c:v>27.58</c:v>
                </c:pt>
              </c:numCache>
            </c:numRef>
          </c:val>
          <c:extLst>
            <c:ext xmlns:c16="http://schemas.microsoft.com/office/drawing/2014/chart" uri="{C3380CC4-5D6E-409C-BE32-E72D297353CC}">
              <c16:uniqueId val="{00000000-8138-4710-AE76-5608B1CDA67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8138-4710-AE76-5608B1CDA67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9E-44DE-B688-88C1D15D00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C89E-44DE-B688-88C1D15D00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79-4AF3-94DD-FD976FD9983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8479-4AF3-94DD-FD976FD9983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38.42</c:v>
                </c:pt>
                <c:pt idx="1">
                  <c:v>40.07</c:v>
                </c:pt>
                <c:pt idx="2">
                  <c:v>42.3</c:v>
                </c:pt>
                <c:pt idx="3">
                  <c:v>42.29</c:v>
                </c:pt>
                <c:pt idx="4">
                  <c:v>57.39</c:v>
                </c:pt>
              </c:numCache>
            </c:numRef>
          </c:val>
          <c:extLst>
            <c:ext xmlns:c16="http://schemas.microsoft.com/office/drawing/2014/chart" uri="{C3380CC4-5D6E-409C-BE32-E72D297353CC}">
              <c16:uniqueId val="{00000000-0443-46B4-9440-862342E698D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0443-46B4-9440-862342E698D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678.27</c:v>
                </c:pt>
                <c:pt idx="1">
                  <c:v>628.84</c:v>
                </c:pt>
                <c:pt idx="2">
                  <c:v>587.46</c:v>
                </c:pt>
                <c:pt idx="3">
                  <c:v>547.04999999999995</c:v>
                </c:pt>
                <c:pt idx="4">
                  <c:v>483.94</c:v>
                </c:pt>
              </c:numCache>
            </c:numRef>
          </c:val>
          <c:extLst>
            <c:ext xmlns:c16="http://schemas.microsoft.com/office/drawing/2014/chart" uri="{C3380CC4-5D6E-409C-BE32-E72D297353CC}">
              <c16:uniqueId val="{00000000-8DC1-422A-ACDA-1CF2831762C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8DC1-422A-ACDA-1CF2831762C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31F-40ED-AAD1-CB705FE91FB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031F-40ED-AAD1-CB705FE91FB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174.52</c:v>
                </c:pt>
                <c:pt idx="1">
                  <c:v>174.47</c:v>
                </c:pt>
                <c:pt idx="2">
                  <c:v>176.18</c:v>
                </c:pt>
                <c:pt idx="3">
                  <c:v>173.99</c:v>
                </c:pt>
                <c:pt idx="4">
                  <c:v>179.12</c:v>
                </c:pt>
              </c:numCache>
            </c:numRef>
          </c:val>
          <c:extLst>
            <c:ext xmlns:c16="http://schemas.microsoft.com/office/drawing/2014/chart" uri="{C3380CC4-5D6E-409C-BE32-E72D297353CC}">
              <c16:uniqueId val="{00000000-5D55-4C17-9D9F-403ADF0ED9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5D55-4C17-9D9F-403ADF0ED9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日立・高萩広域下水道組合</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5" t="str">
        <f>データ!S6</f>
        <v>-</v>
      </c>
      <c r="AM8" s="45"/>
      <c r="AN8" s="45"/>
      <c r="AO8" s="45"/>
      <c r="AP8" s="45"/>
      <c r="AQ8" s="45"/>
      <c r="AR8" s="45"/>
      <c r="AS8" s="45"/>
      <c r="AT8" s="44" t="str">
        <f>データ!T6</f>
        <v>-</v>
      </c>
      <c r="AU8" s="44"/>
      <c r="AV8" s="44"/>
      <c r="AW8" s="44"/>
      <c r="AX8" s="44"/>
      <c r="AY8" s="44"/>
      <c r="AZ8" s="44"/>
      <c r="BA8" s="44"/>
      <c r="BB8" s="44" t="str">
        <f>データ!U6</f>
        <v>-</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81.83</v>
      </c>
      <c r="J10" s="44"/>
      <c r="K10" s="44"/>
      <c r="L10" s="44"/>
      <c r="M10" s="44"/>
      <c r="N10" s="44"/>
      <c r="O10" s="44"/>
      <c r="P10" s="44">
        <f>データ!P6</f>
        <v>33.39</v>
      </c>
      <c r="Q10" s="44"/>
      <c r="R10" s="44"/>
      <c r="S10" s="44"/>
      <c r="T10" s="44"/>
      <c r="U10" s="44"/>
      <c r="V10" s="44"/>
      <c r="W10" s="44">
        <f>データ!Q6</f>
        <v>87.77</v>
      </c>
      <c r="X10" s="44"/>
      <c r="Y10" s="44"/>
      <c r="Z10" s="44"/>
      <c r="AA10" s="44"/>
      <c r="AB10" s="44"/>
      <c r="AC10" s="44"/>
      <c r="AD10" s="45">
        <f>データ!R6</f>
        <v>3355</v>
      </c>
      <c r="AE10" s="45"/>
      <c r="AF10" s="45"/>
      <c r="AG10" s="45"/>
      <c r="AH10" s="45"/>
      <c r="AI10" s="45"/>
      <c r="AJ10" s="45"/>
      <c r="AK10" s="2"/>
      <c r="AL10" s="45">
        <f>データ!V6</f>
        <v>62851</v>
      </c>
      <c r="AM10" s="45"/>
      <c r="AN10" s="45"/>
      <c r="AO10" s="45"/>
      <c r="AP10" s="45"/>
      <c r="AQ10" s="45"/>
      <c r="AR10" s="45"/>
      <c r="AS10" s="45"/>
      <c r="AT10" s="44">
        <f>データ!W6</f>
        <v>25.45</v>
      </c>
      <c r="AU10" s="44"/>
      <c r="AV10" s="44"/>
      <c r="AW10" s="44"/>
      <c r="AX10" s="44"/>
      <c r="AY10" s="44"/>
      <c r="AZ10" s="44"/>
      <c r="BA10" s="44"/>
      <c r="BB10" s="44">
        <f>データ!X6</f>
        <v>2469.59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IqmDRaC6KVVPAots5+dWf67vh1LcmGA+GrUo5n5yum3fZ9FN5k0TT864xgoBBq8nC1DMN1s1hJslBj5LrEbzw==" saltValue="o6QeVxVoDPvoW9qOnBA+c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89222</v>
      </c>
      <c r="D6" s="19">
        <f t="shared" si="3"/>
        <v>46</v>
      </c>
      <c r="E6" s="19">
        <f t="shared" si="3"/>
        <v>17</v>
      </c>
      <c r="F6" s="19">
        <f t="shared" si="3"/>
        <v>1</v>
      </c>
      <c r="G6" s="19">
        <f t="shared" si="3"/>
        <v>0</v>
      </c>
      <c r="H6" s="19" t="str">
        <f t="shared" si="3"/>
        <v>茨城県　日立・高萩広域下水道組合</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81.83</v>
      </c>
      <c r="P6" s="20">
        <f t="shared" si="3"/>
        <v>33.39</v>
      </c>
      <c r="Q6" s="20">
        <f t="shared" si="3"/>
        <v>87.77</v>
      </c>
      <c r="R6" s="20">
        <f t="shared" si="3"/>
        <v>3355</v>
      </c>
      <c r="S6" s="20" t="str">
        <f t="shared" si="3"/>
        <v>-</v>
      </c>
      <c r="T6" s="20" t="str">
        <f t="shared" si="3"/>
        <v>-</v>
      </c>
      <c r="U6" s="20" t="str">
        <f t="shared" si="3"/>
        <v>-</v>
      </c>
      <c r="V6" s="20">
        <f t="shared" si="3"/>
        <v>62851</v>
      </c>
      <c r="W6" s="20">
        <f t="shared" si="3"/>
        <v>25.45</v>
      </c>
      <c r="X6" s="20">
        <f t="shared" si="3"/>
        <v>2469.59</v>
      </c>
      <c r="Y6" s="21">
        <f>IF(Y7="",NA(),Y7)</f>
        <v>100.06</v>
      </c>
      <c r="Z6" s="21">
        <f t="shared" ref="Z6:AH6" si="4">IF(Z7="",NA(),Z7)</f>
        <v>100.04</v>
      </c>
      <c r="AA6" s="21">
        <f t="shared" si="4"/>
        <v>100.08</v>
      </c>
      <c r="AB6" s="21">
        <f t="shared" si="4"/>
        <v>100.06</v>
      </c>
      <c r="AC6" s="21">
        <f t="shared" si="4"/>
        <v>100.18</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38.42</v>
      </c>
      <c r="AV6" s="21">
        <f t="shared" ref="AV6:BD6" si="6">IF(AV7="",NA(),AV7)</f>
        <v>40.07</v>
      </c>
      <c r="AW6" s="21">
        <f t="shared" si="6"/>
        <v>42.3</v>
      </c>
      <c r="AX6" s="21">
        <f t="shared" si="6"/>
        <v>42.29</v>
      </c>
      <c r="AY6" s="21">
        <f t="shared" si="6"/>
        <v>57.39</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678.27</v>
      </c>
      <c r="BG6" s="21">
        <f t="shared" ref="BG6:BO6" si="7">IF(BG7="",NA(),BG7)</f>
        <v>628.84</v>
      </c>
      <c r="BH6" s="21">
        <f t="shared" si="7"/>
        <v>587.46</v>
      </c>
      <c r="BI6" s="21">
        <f t="shared" si="7"/>
        <v>547.04999999999995</v>
      </c>
      <c r="BJ6" s="21">
        <f t="shared" si="7"/>
        <v>483.94</v>
      </c>
      <c r="BK6" s="21">
        <f t="shared" si="7"/>
        <v>857.88</v>
      </c>
      <c r="BL6" s="21">
        <f t="shared" si="7"/>
        <v>825.1</v>
      </c>
      <c r="BM6" s="21">
        <f t="shared" si="7"/>
        <v>789.87</v>
      </c>
      <c r="BN6" s="21">
        <f t="shared" si="7"/>
        <v>749.43</v>
      </c>
      <c r="BO6" s="21">
        <f t="shared" si="7"/>
        <v>698.04</v>
      </c>
      <c r="BP6" s="20" t="str">
        <f>IF(BP7="","",IF(BP7="-","【-】","【"&amp;SUBSTITUTE(TEXT(BP7,"#,##0.00"),"-","△")&amp;"】"))</f>
        <v>【602.56】</v>
      </c>
      <c r="BQ6" s="21">
        <f>IF(BQ7="",NA(),BQ7)</f>
        <v>100</v>
      </c>
      <c r="BR6" s="21">
        <f t="shared" ref="BR6:BZ6" si="8">IF(BR7="",NA(),BR7)</f>
        <v>100</v>
      </c>
      <c r="BS6" s="21">
        <f t="shared" si="8"/>
        <v>100</v>
      </c>
      <c r="BT6" s="21">
        <f t="shared" si="8"/>
        <v>100</v>
      </c>
      <c r="BU6" s="21">
        <f t="shared" si="8"/>
        <v>100</v>
      </c>
      <c r="BV6" s="21">
        <f t="shared" si="8"/>
        <v>94.97</v>
      </c>
      <c r="BW6" s="21">
        <f t="shared" si="8"/>
        <v>97.07</v>
      </c>
      <c r="BX6" s="21">
        <f t="shared" si="8"/>
        <v>98.06</v>
      </c>
      <c r="BY6" s="21">
        <f t="shared" si="8"/>
        <v>98.46</v>
      </c>
      <c r="BZ6" s="21">
        <f t="shared" si="8"/>
        <v>97.98</v>
      </c>
      <c r="CA6" s="20" t="str">
        <f>IF(CA7="","",IF(CA7="-","【-】","【"&amp;SUBSTITUTE(TEXT(CA7,"#,##0.00"),"-","△")&amp;"】"))</f>
        <v>【97.94】</v>
      </c>
      <c r="CB6" s="21">
        <f>IF(CB7="",NA(),CB7)</f>
        <v>174.52</v>
      </c>
      <c r="CC6" s="21">
        <f t="shared" ref="CC6:CK6" si="9">IF(CC7="",NA(),CC7)</f>
        <v>174.47</v>
      </c>
      <c r="CD6" s="21">
        <f t="shared" si="9"/>
        <v>176.18</v>
      </c>
      <c r="CE6" s="21">
        <f t="shared" si="9"/>
        <v>173.99</v>
      </c>
      <c r="CF6" s="21">
        <f t="shared" si="9"/>
        <v>179.12</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74.02</v>
      </c>
      <c r="CN6" s="21">
        <f t="shared" ref="CN6:CV6" si="10">IF(CN7="",NA(),CN7)</f>
        <v>75.91</v>
      </c>
      <c r="CO6" s="21">
        <f t="shared" si="10"/>
        <v>70.569999999999993</v>
      </c>
      <c r="CP6" s="21">
        <f t="shared" si="10"/>
        <v>73.89</v>
      </c>
      <c r="CQ6" s="21">
        <f t="shared" si="10"/>
        <v>71.12</v>
      </c>
      <c r="CR6" s="21">
        <f t="shared" si="10"/>
        <v>65.28</v>
      </c>
      <c r="CS6" s="21">
        <f t="shared" si="10"/>
        <v>64.92</v>
      </c>
      <c r="CT6" s="21">
        <f t="shared" si="10"/>
        <v>64.14</v>
      </c>
      <c r="CU6" s="21">
        <f t="shared" si="10"/>
        <v>63.71</v>
      </c>
      <c r="CV6" s="21">
        <f t="shared" si="10"/>
        <v>64.95</v>
      </c>
      <c r="CW6" s="20" t="str">
        <f>IF(CW7="","",IF(CW7="-","【-】","【"&amp;SUBSTITUTE(TEXT(CW7,"#,##0.00"),"-","△")&amp;"】"))</f>
        <v>【60.13】</v>
      </c>
      <c r="CX6" s="21">
        <f>IF(CX7="",NA(),CX7)</f>
        <v>94.81</v>
      </c>
      <c r="CY6" s="21">
        <f t="shared" ref="CY6:DG6" si="11">IF(CY7="",NA(),CY7)</f>
        <v>94.84</v>
      </c>
      <c r="CZ6" s="21">
        <f t="shared" si="11"/>
        <v>94.89</v>
      </c>
      <c r="DA6" s="21">
        <f t="shared" si="11"/>
        <v>94.94</v>
      </c>
      <c r="DB6" s="21">
        <f t="shared" si="11"/>
        <v>95.03</v>
      </c>
      <c r="DC6" s="21">
        <f t="shared" si="11"/>
        <v>92.72</v>
      </c>
      <c r="DD6" s="21">
        <f t="shared" si="11"/>
        <v>92.88</v>
      </c>
      <c r="DE6" s="21">
        <f t="shared" si="11"/>
        <v>92.9</v>
      </c>
      <c r="DF6" s="21">
        <f t="shared" si="11"/>
        <v>92.89</v>
      </c>
      <c r="DG6" s="21">
        <f t="shared" si="11"/>
        <v>93.08</v>
      </c>
      <c r="DH6" s="20" t="str">
        <f>IF(DH7="","",IF(DH7="-","【-】","【"&amp;SUBSTITUTE(TEXT(DH7,"#,##0.00"),"-","△")&amp;"】"))</f>
        <v>【96.00】</v>
      </c>
      <c r="DI6" s="21">
        <f>IF(DI7="",NA(),DI7)</f>
        <v>20.22</v>
      </c>
      <c r="DJ6" s="21">
        <f t="shared" ref="DJ6:DR6" si="12">IF(DJ7="",NA(),DJ7)</f>
        <v>19.989999999999998</v>
      </c>
      <c r="DK6" s="21">
        <f t="shared" si="12"/>
        <v>22.02</v>
      </c>
      <c r="DL6" s="21">
        <f t="shared" si="12"/>
        <v>25.03</v>
      </c>
      <c r="DM6" s="21">
        <f t="shared" si="12"/>
        <v>27.58</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89222</v>
      </c>
      <c r="D7" s="23">
        <v>46</v>
      </c>
      <c r="E7" s="23">
        <v>17</v>
      </c>
      <c r="F7" s="23">
        <v>1</v>
      </c>
      <c r="G7" s="23">
        <v>0</v>
      </c>
      <c r="H7" s="23" t="s">
        <v>96</v>
      </c>
      <c r="I7" s="23" t="s">
        <v>97</v>
      </c>
      <c r="J7" s="23" t="s">
        <v>98</v>
      </c>
      <c r="K7" s="23" t="s">
        <v>99</v>
      </c>
      <c r="L7" s="23" t="s">
        <v>100</v>
      </c>
      <c r="M7" s="23" t="s">
        <v>101</v>
      </c>
      <c r="N7" s="24" t="s">
        <v>102</v>
      </c>
      <c r="O7" s="24">
        <v>81.83</v>
      </c>
      <c r="P7" s="24">
        <v>33.39</v>
      </c>
      <c r="Q7" s="24">
        <v>87.77</v>
      </c>
      <c r="R7" s="24">
        <v>3355</v>
      </c>
      <c r="S7" s="24" t="s">
        <v>102</v>
      </c>
      <c r="T7" s="24" t="s">
        <v>102</v>
      </c>
      <c r="U7" s="24" t="s">
        <v>102</v>
      </c>
      <c r="V7" s="24">
        <v>62851</v>
      </c>
      <c r="W7" s="24">
        <v>25.45</v>
      </c>
      <c r="X7" s="24">
        <v>2469.59</v>
      </c>
      <c r="Y7" s="24">
        <v>100.06</v>
      </c>
      <c r="Z7" s="24">
        <v>100.04</v>
      </c>
      <c r="AA7" s="24">
        <v>100.08</v>
      </c>
      <c r="AB7" s="24">
        <v>100.06</v>
      </c>
      <c r="AC7" s="24">
        <v>100.18</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38.42</v>
      </c>
      <c r="AV7" s="24">
        <v>40.07</v>
      </c>
      <c r="AW7" s="24">
        <v>42.3</v>
      </c>
      <c r="AX7" s="24">
        <v>42.29</v>
      </c>
      <c r="AY7" s="24">
        <v>57.39</v>
      </c>
      <c r="AZ7" s="24">
        <v>67.930000000000007</v>
      </c>
      <c r="BA7" s="24">
        <v>68.53</v>
      </c>
      <c r="BB7" s="24">
        <v>69.180000000000007</v>
      </c>
      <c r="BC7" s="24">
        <v>76.319999999999993</v>
      </c>
      <c r="BD7" s="24">
        <v>80.33</v>
      </c>
      <c r="BE7" s="24">
        <v>82.75</v>
      </c>
      <c r="BF7" s="24">
        <v>678.27</v>
      </c>
      <c r="BG7" s="24">
        <v>628.84</v>
      </c>
      <c r="BH7" s="24">
        <v>587.46</v>
      </c>
      <c r="BI7" s="24">
        <v>547.04999999999995</v>
      </c>
      <c r="BJ7" s="24">
        <v>483.94</v>
      </c>
      <c r="BK7" s="24">
        <v>857.88</v>
      </c>
      <c r="BL7" s="24">
        <v>825.1</v>
      </c>
      <c r="BM7" s="24">
        <v>789.87</v>
      </c>
      <c r="BN7" s="24">
        <v>749.43</v>
      </c>
      <c r="BO7" s="24">
        <v>698.04</v>
      </c>
      <c r="BP7" s="24">
        <v>602.55999999999995</v>
      </c>
      <c r="BQ7" s="24">
        <v>100</v>
      </c>
      <c r="BR7" s="24">
        <v>100</v>
      </c>
      <c r="BS7" s="24">
        <v>100</v>
      </c>
      <c r="BT7" s="24">
        <v>100</v>
      </c>
      <c r="BU7" s="24">
        <v>100</v>
      </c>
      <c r="BV7" s="24">
        <v>94.97</v>
      </c>
      <c r="BW7" s="24">
        <v>97.07</v>
      </c>
      <c r="BX7" s="24">
        <v>98.06</v>
      </c>
      <c r="BY7" s="24">
        <v>98.46</v>
      </c>
      <c r="BZ7" s="24">
        <v>97.98</v>
      </c>
      <c r="CA7" s="24">
        <v>97.94</v>
      </c>
      <c r="CB7" s="24">
        <v>174.52</v>
      </c>
      <c r="CC7" s="24">
        <v>174.47</v>
      </c>
      <c r="CD7" s="24">
        <v>176.18</v>
      </c>
      <c r="CE7" s="24">
        <v>173.99</v>
      </c>
      <c r="CF7" s="24">
        <v>179.12</v>
      </c>
      <c r="CG7" s="24">
        <v>159.49</v>
      </c>
      <c r="CH7" s="24">
        <v>157.81</v>
      </c>
      <c r="CI7" s="24">
        <v>157.37</v>
      </c>
      <c r="CJ7" s="24">
        <v>157.44999999999999</v>
      </c>
      <c r="CK7" s="24">
        <v>159.75</v>
      </c>
      <c r="CL7" s="24">
        <v>140.97999999999999</v>
      </c>
      <c r="CM7" s="24">
        <v>74.02</v>
      </c>
      <c r="CN7" s="24">
        <v>75.91</v>
      </c>
      <c r="CO7" s="24">
        <v>70.569999999999993</v>
      </c>
      <c r="CP7" s="24">
        <v>73.89</v>
      </c>
      <c r="CQ7" s="24">
        <v>71.12</v>
      </c>
      <c r="CR7" s="24">
        <v>65.28</v>
      </c>
      <c r="CS7" s="24">
        <v>64.92</v>
      </c>
      <c r="CT7" s="24">
        <v>64.14</v>
      </c>
      <c r="CU7" s="24">
        <v>63.71</v>
      </c>
      <c r="CV7" s="24">
        <v>64.95</v>
      </c>
      <c r="CW7" s="24">
        <v>60.13</v>
      </c>
      <c r="CX7" s="24">
        <v>94.81</v>
      </c>
      <c r="CY7" s="24">
        <v>94.84</v>
      </c>
      <c r="CZ7" s="24">
        <v>94.89</v>
      </c>
      <c r="DA7" s="24">
        <v>94.94</v>
      </c>
      <c r="DB7" s="24">
        <v>95.03</v>
      </c>
      <c r="DC7" s="24">
        <v>92.72</v>
      </c>
      <c r="DD7" s="24">
        <v>92.88</v>
      </c>
      <c r="DE7" s="24">
        <v>92.9</v>
      </c>
      <c r="DF7" s="24">
        <v>92.89</v>
      </c>
      <c r="DG7" s="24">
        <v>93.08</v>
      </c>
      <c r="DH7" s="24">
        <v>96</v>
      </c>
      <c r="DI7" s="24">
        <v>20.22</v>
      </c>
      <c r="DJ7" s="24">
        <v>19.989999999999998</v>
      </c>
      <c r="DK7" s="24">
        <v>22.02</v>
      </c>
      <c r="DL7" s="24">
        <v>25.03</v>
      </c>
      <c r="DM7" s="24">
        <v>27.58</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2026-01-20T04:58:37Z</cp:lastPrinted>
  <dcterms:created xsi:type="dcterms:W3CDTF">2025-12-23T05:57:59Z</dcterms:created>
  <dcterms:modified xsi:type="dcterms:W3CDTF">2026-02-26T07:09:19Z</dcterms:modified>
  <cp:category/>
</cp:coreProperties>
</file>