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4_特定環境保全公共下水道\"/>
    </mc:Choice>
  </mc:AlternateContent>
  <xr:revisionPtr revIDLastSave="0" documentId="8_{A6182100-1A8A-46A3-8BF5-6003FCDC3BB4}" xr6:coauthVersionLast="47" xr6:coauthVersionMax="47" xr10:uidLastSave="{00000000-0000-0000-0000-000000000000}"/>
  <workbookProtection workbookAlgorithmName="SHA-512" workbookHashValue="nkDykZTe75XYt9hO7oq+99xgaj4CDrVAv8FSiz/UbHwZZXwMaexvCqb3WIIsNkYKYuXmGQhmN3UUvuasnz/gVA==" workbookSaltValue="yCpmDjsLU6ULNfIx16Q0e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E85" i="4"/>
  <c r="P10" i="4"/>
</calcChain>
</file>

<file path=xl/sharedStrings.xml><?xml version="1.0" encoding="utf-8"?>
<sst xmlns="http://schemas.openxmlformats.org/spreadsheetml/2006/main" count="240" uniqueCount="116">
  <si>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</si>
  <si>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</si>
  <si>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</si>
  <si>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</si>
  <si>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</si>
  <si>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</si>
  <si>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</si>
  <si>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</si>
  <si>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</si>
  <si>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</si>
  <si>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</si>
  <si>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</si>
  <si>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</si>
  <si>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</si>
  <si>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</si>
  <si>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</si>
  <si>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</si>
  <si>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</si>
  <si>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</si>
  <si>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</si>
  <si>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</si>
  <si>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</si>
  <si>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</si>
  <si>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</si>
  <si>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</si>
  <si>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</si>
  <si>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</si>
  <si>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</si>
  <si>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</si>
  <si>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</si>
  <si>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</si>
  <si>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</si>
  <si>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</si>
  <si>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</si>
  <si>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</si>
  <si>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</si>
  <si>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</si>
  <si>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</si>
  <si>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</si>
  <si>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</si>
  <si>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</si>
  <si>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</si>
  <si>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</si>
  <si>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</si>
  <si>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</si>
  <si>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</si>
  <si>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</si>
  <si>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</si>
  <si>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</si>
  <si>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</si>
  <si>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</si>
  <si>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</si>
  <si>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</si>
  <si>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</si>
  <si>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</si>
  <si>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</si>
  <si>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</si>
  <si>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</si>
  <si>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</si>
  <si>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</si>
  <si>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</si>
  <si>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</si>
  <si>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</si>
  <si>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</si>
  <si>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</si>
  <si>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</si>
  <si>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</si>
  <si>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</si>
  <si>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</si>
  <si>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</si>
  <si>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</si>
  <si>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</si>
  <si>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</si>
  <si>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</si>
  <si>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</si>
  <si>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</si>
  <si>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</si>
  <si>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</si>
  <si>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</si>
  <si>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</si>
  <si>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</si>
  <si>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</si>
  <si>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</si>
  <si>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</si>
  <si>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</si>
  <si>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</si>
  <si>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</si>
  <si>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</si>
  <si>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</si>
  <si>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</si>
  <si>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</si>
  <si>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</si>
  <si>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</si>
  <si>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</si>
  <si>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</si>
  <si>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取手地方広域下水道組合</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</si>
  <si>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</si>
  <si>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</si>
  <si>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</si>
  <si>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</si>
  <si>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</si>
  <si>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</si>
  <si>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</si>
  <si>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</si>
  <si>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</si>
  <si>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</si>
  <si>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</si>
  <si>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</si>
  <si>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</si>
  <si>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</si>
  <si>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</si>
  <si>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</si>
  <si>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</si>
  <si>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は、特定環境保全公共下水道事業（以下「特環」という。）では処理場・ポンプ場施設を有していないため経常費用が軽減されている。経常収益である一般会計からの繰入額を100％になるように調整しているため、経常収支比率は100％となる。経費回収率についても維持管理費が軽減されるため、公共下水道事業よりも高くなる。
②累積欠損金比率：該当なし
③流動比率は、流動負債である企業債償還額に対して現金預金が不足しているため数値が低くなっている。特環事業分の企業債償還は単年度の収支で対応しているため流動比率には現れないが、流動資産が不足している現状は改善が必要である。
④企業債残高対事業規模比率は、類似団体と同程度の数値であるが、公共下水道事業に併せて一般会計負担分の検討を要する。
⑤経費回収率は、令和6年度の使用料改定により100％に近づいた。しかし、処理場・ポンプ場等の施設を公共下水道事業に計上しているため、公共・特環を合わせた経費回収率の検討が必要となる。
⑥汚水処理原価は、類似団体と比較して低い数値であるが、これは処理場・ポンプ場等の施設を公共下水道事業に計上しているため汚水処理費が安価となった結果である。
⑦施設利用率：該当なし
⑧水洗化率は、前年度よりは増加しているが、類似団体と比較して低い水準であるため、より一層の普及促進活動を必要とする。</t>
    <rPh sb="1" eb="3">
      <t>ケイジョウ</t>
    </rPh>
    <rPh sb="3" eb="5">
      <t>シュウシ</t>
    </rPh>
    <rPh sb="5" eb="7">
      <t>ヒリツ</t>
    </rPh>
    <rPh sb="9" eb="15">
      <t>トクテイカンキョウホゼン</t>
    </rPh>
    <rPh sb="15" eb="22">
      <t>コウキョウゲスイドウジギョウ</t>
    </rPh>
    <rPh sb="23" eb="25">
      <t>イカ</t>
    </rPh>
    <rPh sb="26" eb="28">
      <t>トッカン</t>
    </rPh>
    <rPh sb="36" eb="39">
      <t>ショリジョウ</t>
    </rPh>
    <rPh sb="43" eb="44">
      <t>ジョウ</t>
    </rPh>
    <rPh sb="44" eb="46">
      <t>シセツ</t>
    </rPh>
    <rPh sb="47" eb="48">
      <t>ユウ</t>
    </rPh>
    <rPh sb="55" eb="59">
      <t>ケイジョウヒヨウ</t>
    </rPh>
    <rPh sb="60" eb="62">
      <t>ケイゲン</t>
    </rPh>
    <rPh sb="68" eb="72">
      <t>ケイジョウシュウエキ</t>
    </rPh>
    <rPh sb="75" eb="79">
      <t>イッパンカイケイ</t>
    </rPh>
    <rPh sb="82" eb="85">
      <t>クリイレガク</t>
    </rPh>
    <rPh sb="96" eb="98">
      <t>チョウセイ</t>
    </rPh>
    <rPh sb="105" eb="107">
      <t>ケイジョウ</t>
    </rPh>
    <rPh sb="107" eb="111">
      <t>シュウシヒリツ</t>
    </rPh>
    <rPh sb="130" eb="135">
      <t>イジカンリヒ</t>
    </rPh>
    <rPh sb="136" eb="138">
      <t>ケイゲン</t>
    </rPh>
    <rPh sb="161" eb="163">
      <t>ルイセキ</t>
    </rPh>
    <rPh sb="163" eb="165">
      <t>ケッソン</t>
    </rPh>
    <rPh sb="165" eb="166">
      <t>キン</t>
    </rPh>
    <rPh sb="166" eb="168">
      <t>ヒリツ</t>
    </rPh>
    <rPh sb="169" eb="171">
      <t>ガイトウ</t>
    </rPh>
    <rPh sb="175" eb="179">
      <t>リュウドウヒリツ</t>
    </rPh>
    <rPh sb="181" eb="183">
      <t>リュウドウ</t>
    </rPh>
    <rPh sb="183" eb="185">
      <t>フサイ</t>
    </rPh>
    <rPh sb="188" eb="191">
      <t>キギョウサイ</t>
    </rPh>
    <rPh sb="191" eb="193">
      <t>ショウカン</t>
    </rPh>
    <rPh sb="193" eb="194">
      <t>ガク</t>
    </rPh>
    <rPh sb="195" eb="196">
      <t>タイ</t>
    </rPh>
    <rPh sb="198" eb="202">
      <t>ゲンキンヨキン</t>
    </rPh>
    <rPh sb="203" eb="205">
      <t>フソク</t>
    </rPh>
    <rPh sb="211" eb="213">
      <t>スウチ</t>
    </rPh>
    <rPh sb="214" eb="215">
      <t>ヒク</t>
    </rPh>
    <rPh sb="222" eb="226">
      <t>トッカンジギョウ</t>
    </rPh>
    <rPh sb="226" eb="227">
      <t>ブン</t>
    </rPh>
    <rPh sb="228" eb="231">
      <t>キギョウサイ</t>
    </rPh>
    <rPh sb="231" eb="233">
      <t>ショウカン</t>
    </rPh>
    <rPh sb="234" eb="237">
      <t>タンネンド</t>
    </rPh>
    <rPh sb="238" eb="240">
      <t>シュウシ</t>
    </rPh>
    <rPh sb="241" eb="243">
      <t>タイオウ</t>
    </rPh>
    <rPh sb="249" eb="253">
      <t>リュウドウヒリツ</t>
    </rPh>
    <rPh sb="255" eb="256">
      <t>アラワ</t>
    </rPh>
    <rPh sb="272" eb="274">
      <t>ゲンジョウ</t>
    </rPh>
    <rPh sb="275" eb="277">
      <t>カイゼン</t>
    </rPh>
    <rPh sb="278" eb="280">
      <t>ヒツヨウ</t>
    </rPh>
    <rPh sb="286" eb="289">
      <t>キギョウサイ</t>
    </rPh>
    <rPh sb="289" eb="291">
      <t>ザンダカ</t>
    </rPh>
    <rPh sb="291" eb="292">
      <t>タイ</t>
    </rPh>
    <rPh sb="292" eb="294">
      <t>ジギョウ</t>
    </rPh>
    <rPh sb="294" eb="298">
      <t>キボヒリツ</t>
    </rPh>
    <rPh sb="300" eb="304">
      <t>ルイジダンタイ</t>
    </rPh>
    <rPh sb="305" eb="308">
      <t>ドウテイド</t>
    </rPh>
    <rPh sb="309" eb="311">
      <t>スウチ</t>
    </rPh>
    <rPh sb="316" eb="321">
      <t>コウキョウゲスイドウ</t>
    </rPh>
    <rPh sb="321" eb="323">
      <t>ジギョウ</t>
    </rPh>
    <rPh sb="324" eb="325">
      <t>アワ</t>
    </rPh>
    <rPh sb="327" eb="331">
      <t>イッパンカイケイ</t>
    </rPh>
    <rPh sb="331" eb="334">
      <t>フタンブン</t>
    </rPh>
    <rPh sb="335" eb="337">
      <t>ケントウ</t>
    </rPh>
    <rPh sb="338" eb="339">
      <t>ヨウ</t>
    </rPh>
    <rPh sb="344" eb="349">
      <t>ケイヒカイシュウリツ</t>
    </rPh>
    <rPh sb="351" eb="353">
      <t>レイワ</t>
    </rPh>
    <rPh sb="354" eb="356">
      <t>ネンド</t>
    </rPh>
    <rPh sb="357" eb="362">
      <t>シヨウリョウカイテイ</t>
    </rPh>
    <rPh sb="379" eb="382">
      <t>ショリジョウ</t>
    </rPh>
    <rPh sb="386" eb="387">
      <t>ジョウ</t>
    </rPh>
    <rPh sb="387" eb="388">
      <t>ナド</t>
    </rPh>
    <rPh sb="389" eb="391">
      <t>シセツ</t>
    </rPh>
    <rPh sb="392" eb="394">
      <t>コウキョウ</t>
    </rPh>
    <rPh sb="394" eb="397">
      <t>ゲスイドウ</t>
    </rPh>
    <rPh sb="397" eb="399">
      <t>ジギョウ</t>
    </rPh>
    <rPh sb="400" eb="402">
      <t>ケイジョウ</t>
    </rPh>
    <rPh sb="409" eb="411">
      <t>コウキョウ</t>
    </rPh>
    <rPh sb="412" eb="414">
      <t>トッカン</t>
    </rPh>
    <rPh sb="415" eb="416">
      <t>ア</t>
    </rPh>
    <rPh sb="419" eb="424">
      <t>ケイヒカイシュウリツ</t>
    </rPh>
    <rPh sb="425" eb="427">
      <t>ケントウ</t>
    </rPh>
    <rPh sb="428" eb="430">
      <t>ヒツヨウ</t>
    </rPh>
    <rPh sb="436" eb="442">
      <t>オスイショリゲンカ</t>
    </rPh>
    <rPh sb="444" eb="448">
      <t>ルイジダンタイ</t>
    </rPh>
    <rPh sb="449" eb="451">
      <t>ヒカク</t>
    </rPh>
    <rPh sb="453" eb="454">
      <t>ヒク</t>
    </rPh>
    <rPh sb="455" eb="457">
      <t>スウチ</t>
    </rPh>
    <rPh sb="465" eb="468">
      <t>ショリジョウ</t>
    </rPh>
    <rPh sb="472" eb="473">
      <t>ジョウ</t>
    </rPh>
    <rPh sb="473" eb="474">
      <t>ナド</t>
    </rPh>
    <rPh sb="475" eb="477">
      <t>シセツ</t>
    </rPh>
    <rPh sb="478" eb="480">
      <t>コウキョウ</t>
    </rPh>
    <rPh sb="480" eb="483">
      <t>ゲスイドウ</t>
    </rPh>
    <rPh sb="483" eb="485">
      <t>ジギョウ</t>
    </rPh>
    <rPh sb="486" eb="488">
      <t>ケイジョウ</t>
    </rPh>
    <rPh sb="494" eb="499">
      <t>オスイショリヒ</t>
    </rPh>
    <rPh sb="500" eb="502">
      <t>アンカ</t>
    </rPh>
    <rPh sb="506" eb="508">
      <t>ケッカ</t>
    </rPh>
    <rPh sb="514" eb="519">
      <t>シセツリヨウリツ</t>
    </rPh>
    <rPh sb="520" eb="522">
      <t>ガイトウ</t>
    </rPh>
    <rPh sb="526" eb="529">
      <t>スイセンカ</t>
    </rPh>
    <rPh sb="529" eb="530">
      <t>リツ</t>
    </rPh>
    <rPh sb="577" eb="579">
      <t>ヒツヨウ</t>
    </rPh>
    <phoneticPr fontId="4"/>
  </si>
  <si>
    <t>①有形固定資産減価償却率は、類似団体と比較して低い水準となっているが、増加傾向が続いている。特環事業は管きょ施設が大半であるため耐用年数は50年となる。今後も緩やかな増加傾向を想定しているため、計画的な更新を要する。
②管渠老朽化率：該当なし
③管渠改善率は、0％であるが計画的な更新が必要である。</t>
    <rPh sb="1" eb="7">
      <t>ユウケイコテイシサン</t>
    </rPh>
    <rPh sb="7" eb="12">
      <t>ゲンカショウキャクリツ</t>
    </rPh>
    <rPh sb="14" eb="18">
      <t>ルイジダンタイ</t>
    </rPh>
    <rPh sb="19" eb="21">
      <t>ヒカク</t>
    </rPh>
    <rPh sb="23" eb="24">
      <t>ヒク</t>
    </rPh>
    <rPh sb="25" eb="27">
      <t>スイジュン</t>
    </rPh>
    <rPh sb="35" eb="39">
      <t>ゾウカケイコウ</t>
    </rPh>
    <rPh sb="40" eb="41">
      <t>ツヅ</t>
    </rPh>
    <rPh sb="76" eb="78">
      <t>コンゴ</t>
    </rPh>
    <rPh sb="79" eb="80">
      <t>ユル</t>
    </rPh>
    <rPh sb="83" eb="87">
      <t>ゾウカケイコウ</t>
    </rPh>
    <rPh sb="88" eb="90">
      <t>ソウテイ</t>
    </rPh>
    <rPh sb="97" eb="100">
      <t>ケイカクテキ</t>
    </rPh>
    <rPh sb="101" eb="103">
      <t>コウシン</t>
    </rPh>
    <rPh sb="104" eb="105">
      <t>ヨウ</t>
    </rPh>
    <rPh sb="110" eb="112">
      <t>カンキョ</t>
    </rPh>
    <rPh sb="112" eb="115">
      <t>ロウキュウカ</t>
    </rPh>
    <rPh sb="115" eb="116">
      <t>リツ</t>
    </rPh>
    <rPh sb="117" eb="119">
      <t>ガイトウ</t>
    </rPh>
    <rPh sb="123" eb="125">
      <t>カンキョ</t>
    </rPh>
    <rPh sb="125" eb="128">
      <t>カイゼンリツ</t>
    </rPh>
    <rPh sb="136" eb="139">
      <t>ケイカクテキ</t>
    </rPh>
    <rPh sb="140" eb="142">
      <t>コウシン</t>
    </rPh>
    <rPh sb="143" eb="145">
      <t>ヒツヨウ</t>
    </rPh>
    <phoneticPr fontId="4"/>
  </si>
  <si>
    <t>当組合の特定環境保全公共下水道事業は、処理場及びポンプ場施設を有していない。これは、公共下水道事業へ接続しているためであり、検討する際は公共下水道と合わせた評価をする必要がある。そのうえで、経費削減、収益の改善及び計画的な管きょ更新計画を進めていくこととする。</t>
    <rPh sb="0" eb="1">
      <t>トウ</t>
    </rPh>
    <rPh sb="1" eb="3">
      <t>クミアイ</t>
    </rPh>
    <rPh sb="4" eb="10">
      <t>トクテイカンキョウホゼン</t>
    </rPh>
    <rPh sb="10" eb="15">
      <t>コウキョウゲスイドウ</t>
    </rPh>
    <rPh sb="15" eb="17">
      <t>ジギョウ</t>
    </rPh>
    <rPh sb="19" eb="22">
      <t>ショリジョウ</t>
    </rPh>
    <rPh sb="22" eb="23">
      <t>オヨ</t>
    </rPh>
    <rPh sb="27" eb="30">
      <t>ジョウシセツ</t>
    </rPh>
    <rPh sb="31" eb="32">
      <t>ユウ</t>
    </rPh>
    <rPh sb="42" eb="47">
      <t>コウキョウゲスイドウ</t>
    </rPh>
    <rPh sb="47" eb="49">
      <t>ジギョウ</t>
    </rPh>
    <rPh sb="50" eb="52">
      <t>セツゾク</t>
    </rPh>
    <rPh sb="62" eb="64">
      <t>ケントウ</t>
    </rPh>
    <rPh sb="66" eb="67">
      <t>サイ</t>
    </rPh>
    <rPh sb="68" eb="73">
      <t>コウキョウゲスイドウ</t>
    </rPh>
    <rPh sb="74" eb="75">
      <t>ア</t>
    </rPh>
    <rPh sb="78" eb="80">
      <t>ヒョウカ</t>
    </rPh>
    <rPh sb="83" eb="85">
      <t>ヒツヨウ</t>
    </rPh>
    <rPh sb="95" eb="99">
      <t>ケイヒサクゲン</t>
    </rPh>
    <rPh sb="100" eb="102">
      <t>シュウエキ</t>
    </rPh>
    <rPh sb="103" eb="105">
      <t>カイゼン</t>
    </rPh>
    <rPh sb="105" eb="106">
      <t>オヨ</t>
    </rPh>
    <rPh sb="107" eb="110">
      <t>ケイカクテキ</t>
    </rPh>
    <rPh sb="111" eb="112">
      <t>カン</t>
    </rPh>
    <rPh sb="114" eb="118">
      <t>コウシンケイカク</t>
    </rPh>
    <rPh sb="119" eb="120">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</si>
</sst>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44-4CDA-AE5C-1A613426760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D744-4CDA-AE5C-1A613426760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C8-4AEE-A773-3E9FF9BC74C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F7C8-4AEE-A773-3E9FF9BC74C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77.989999999999995</c:v>
                </c:pt>
                <c:pt idx="1">
                  <c:v>79.62</c:v>
                </c:pt>
                <c:pt idx="2">
                  <c:v>77.87</c:v>
                </c:pt>
                <c:pt idx="3">
                  <c:v>79.47</c:v>
                </c:pt>
                <c:pt idx="4">
                  <c:v>81.84</c:v>
                </c:pt>
              </c:numCache>
            </c:numRef>
          </c:val>
          <c:extLst>
            <c:ext xmlns:c16="http://schemas.microsoft.com/office/drawing/2014/chart" uri="{C3380CC4-5D6E-409C-BE32-E72D297353CC}">
              <c16:uniqueId val="{00000000-9DF7-4F93-B950-444DA30C1AC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9DF7-4F93-B950-444DA30C1AC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100.01</c:v>
                </c:pt>
                <c:pt idx="2">
                  <c:v>100</c:v>
                </c:pt>
                <c:pt idx="3">
                  <c:v>100</c:v>
                </c:pt>
                <c:pt idx="4">
                  <c:v>100</c:v>
                </c:pt>
              </c:numCache>
            </c:numRef>
          </c:val>
          <c:extLst>
            <c:ext xmlns:c16="http://schemas.microsoft.com/office/drawing/2014/chart" uri="{C3380CC4-5D6E-409C-BE32-E72D297353CC}">
              <c16:uniqueId val="{00000000-AADC-4461-BDBC-751FDDC320A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AADC-4461-BDBC-751FDDC320A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7.58</c:v>
                </c:pt>
                <c:pt idx="1">
                  <c:v>8.98</c:v>
                </c:pt>
                <c:pt idx="2">
                  <c:v>10.66</c:v>
                </c:pt>
                <c:pt idx="3">
                  <c:v>12.66</c:v>
                </c:pt>
                <c:pt idx="4">
                  <c:v>14.03</c:v>
                </c:pt>
              </c:numCache>
            </c:numRef>
          </c:val>
          <c:extLst>
            <c:ext xmlns:c16="http://schemas.microsoft.com/office/drawing/2014/chart" uri="{C3380CC4-5D6E-409C-BE32-E72D297353CC}">
              <c16:uniqueId val="{00000000-5860-49AA-A026-D7066D22472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5860-49AA-A026-D7066D22472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12-447F-AACC-127084D72A8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8B12-447F-AACC-127084D72A8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C5-41A8-B3E8-B5CABDC9FBF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8AC5-41A8-B3E8-B5CABDC9FBF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67.989999999999995</c:v>
                </c:pt>
                <c:pt idx="1">
                  <c:v>49.19</c:v>
                </c:pt>
                <c:pt idx="2">
                  <c:v>29.45</c:v>
                </c:pt>
                <c:pt idx="3">
                  <c:v>29.52</c:v>
                </c:pt>
                <c:pt idx="4">
                  <c:v>39.68</c:v>
                </c:pt>
              </c:numCache>
            </c:numRef>
          </c:val>
          <c:extLst>
            <c:ext xmlns:c16="http://schemas.microsoft.com/office/drawing/2014/chart" uri="{C3380CC4-5D6E-409C-BE32-E72D297353CC}">
              <c16:uniqueId val="{00000000-739E-4B40-B352-AE056A031B7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739E-4B40-B352-AE056A031B7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1693.88</c:v>
                </c:pt>
                <c:pt idx="1">
                  <c:v>1593.43</c:v>
                </c:pt>
                <c:pt idx="2">
                  <c:v>1833.85</c:v>
                </c:pt>
                <c:pt idx="3">
                  <c:v>1095.6500000000001</c:v>
                </c:pt>
                <c:pt idx="4">
                  <c:v>1039.07</c:v>
                </c:pt>
              </c:numCache>
            </c:numRef>
          </c:val>
          <c:extLst>
            <c:ext xmlns:c16="http://schemas.microsoft.com/office/drawing/2014/chart" uri="{C3380CC4-5D6E-409C-BE32-E72D297353CC}">
              <c16:uniqueId val="{00000000-3726-4581-980B-93EA83C00B2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3726-4581-980B-93EA83C00B2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83.57</c:v>
                </c:pt>
                <c:pt idx="1">
                  <c:v>83.54</c:v>
                </c:pt>
                <c:pt idx="2">
                  <c:v>83.92</c:v>
                </c:pt>
                <c:pt idx="3">
                  <c:v>85.22</c:v>
                </c:pt>
                <c:pt idx="4">
                  <c:v>99.88</c:v>
                </c:pt>
              </c:numCache>
            </c:numRef>
          </c:val>
          <c:extLst>
            <c:ext xmlns:c16="http://schemas.microsoft.com/office/drawing/2014/chart" uri="{C3380CC4-5D6E-409C-BE32-E72D297353CC}">
              <c16:uniqueId val="{00000000-E0CA-4A4C-A0DD-12FF2A7A1ED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E0CA-4A4C-A0DD-12FF2A7A1ED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160.35</c:v>
                </c:pt>
              </c:numCache>
            </c:numRef>
          </c:val>
          <c:extLst>
            <c:ext xmlns:c16="http://schemas.microsoft.com/office/drawing/2014/chart" uri="{C3380CC4-5D6E-409C-BE32-E72D297353CC}">
              <c16:uniqueId val="{00000000-62E7-4216-B654-7C1DE9DF49C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62E7-4216-B654-7C1DE9DF49C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55"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取手地方広域下水道組合</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t="str">
        <f>データ!S6</f>
        <v>-</v>
      </c>
      <c r="AM8" s="41"/>
      <c r="AN8" s="41"/>
      <c r="AO8" s="41"/>
      <c r="AP8" s="41"/>
      <c r="AQ8" s="41"/>
      <c r="AR8" s="41"/>
      <c r="AS8" s="41"/>
      <c r="AT8" s="34" t="str">
        <f>データ!T6</f>
        <v>-</v>
      </c>
      <c r="AU8" s="34"/>
      <c r="AV8" s="34"/>
      <c r="AW8" s="34"/>
      <c r="AX8" s="34"/>
      <c r="AY8" s="34"/>
      <c r="AZ8" s="34"/>
      <c r="BA8" s="34"/>
      <c r="BB8" s="34" t="str">
        <f>データ!U6</f>
        <v>-</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46</v>
      </c>
      <c r="J10" s="34"/>
      <c r="K10" s="34"/>
      <c r="L10" s="34"/>
      <c r="M10" s="34"/>
      <c r="N10" s="34"/>
      <c r="O10" s="34"/>
      <c r="P10" s="34">
        <f>データ!P6</f>
        <v>3.46</v>
      </c>
      <c r="Q10" s="34"/>
      <c r="R10" s="34"/>
      <c r="S10" s="34"/>
      <c r="T10" s="34"/>
      <c r="U10" s="34"/>
      <c r="V10" s="34"/>
      <c r="W10" s="34" t="str">
        <f>データ!Q6</f>
        <v>-</v>
      </c>
      <c r="X10" s="34"/>
      <c r="Y10" s="34"/>
      <c r="Z10" s="34"/>
      <c r="AA10" s="34"/>
      <c r="AB10" s="34"/>
      <c r="AC10" s="34"/>
      <c r="AD10" s="41">
        <f>データ!R6</f>
        <v>3300</v>
      </c>
      <c r="AE10" s="41"/>
      <c r="AF10" s="41"/>
      <c r="AG10" s="41"/>
      <c r="AH10" s="41"/>
      <c r="AI10" s="41"/>
      <c r="AJ10" s="41"/>
      <c r="AK10" s="2"/>
      <c r="AL10" s="41">
        <f>データ!V6</f>
        <v>5511</v>
      </c>
      <c r="AM10" s="41"/>
      <c r="AN10" s="41"/>
      <c r="AO10" s="41"/>
      <c r="AP10" s="41"/>
      <c r="AQ10" s="41"/>
      <c r="AR10" s="41"/>
      <c r="AS10" s="41"/>
      <c r="AT10" s="34">
        <f>データ!W6</f>
        <v>1.86</v>
      </c>
      <c r="AU10" s="34"/>
      <c r="AV10" s="34"/>
      <c r="AW10" s="34"/>
      <c r="AX10" s="34"/>
      <c r="AY10" s="34"/>
      <c r="AZ10" s="34"/>
      <c r="BA10" s="34"/>
      <c r="BB10" s="34">
        <f>データ!X6</f>
        <v>2962.9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idPw3zvirevBNJP6xau9qtv+NHWKH/wb8A2c+Ydlt7zckwpSlrTUZX6ggNqn4/cYdTrmOJP0SkeZJ64m9PA+Vg==" saltValue="ijhsoMf7V9og8BsNLa6FL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89192</v>
      </c>
      <c r="D6" s="19">
        <f t="shared" si="3"/>
        <v>46</v>
      </c>
      <c r="E6" s="19">
        <f t="shared" si="3"/>
        <v>17</v>
      </c>
      <c r="F6" s="19">
        <f t="shared" si="3"/>
        <v>4</v>
      </c>
      <c r="G6" s="19">
        <f t="shared" si="3"/>
        <v>0</v>
      </c>
      <c r="H6" s="19" t="str">
        <f t="shared" si="3"/>
        <v>茨城県　取手地方広域下水道組合</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46</v>
      </c>
      <c r="P6" s="20">
        <f t="shared" si="3"/>
        <v>3.46</v>
      </c>
      <c r="Q6" s="20" t="str">
        <f t="shared" si="3"/>
        <v>-</v>
      </c>
      <c r="R6" s="20">
        <f t="shared" si="3"/>
        <v>3300</v>
      </c>
      <c r="S6" s="20" t="str">
        <f t="shared" si="3"/>
        <v>-</v>
      </c>
      <c r="T6" s="20" t="str">
        <f t="shared" si="3"/>
        <v>-</v>
      </c>
      <c r="U6" s="20" t="str">
        <f t="shared" si="3"/>
        <v>-</v>
      </c>
      <c r="V6" s="20">
        <f t="shared" si="3"/>
        <v>5511</v>
      </c>
      <c r="W6" s="20">
        <f t="shared" si="3"/>
        <v>1.86</v>
      </c>
      <c r="X6" s="20">
        <f t="shared" si="3"/>
        <v>2962.9</v>
      </c>
      <c r="Y6" s="21">
        <f>IF(Y7="",NA(),Y7)</f>
        <v>100</v>
      </c>
      <c r="Z6" s="21">
        <f t="shared" ref="Z6:AH6" si="4">IF(Z7="",NA(),Z7)</f>
        <v>100.01</v>
      </c>
      <c r="AA6" s="21">
        <f t="shared" si="4"/>
        <v>100</v>
      </c>
      <c r="AB6" s="21">
        <f t="shared" si="4"/>
        <v>100</v>
      </c>
      <c r="AC6" s="21">
        <f t="shared" si="4"/>
        <v>100</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67.989999999999995</v>
      </c>
      <c r="AV6" s="21">
        <f t="shared" ref="AV6:BD6" si="6">IF(AV7="",NA(),AV7)</f>
        <v>49.19</v>
      </c>
      <c r="AW6" s="21">
        <f t="shared" si="6"/>
        <v>29.45</v>
      </c>
      <c r="AX6" s="21">
        <f t="shared" si="6"/>
        <v>29.52</v>
      </c>
      <c r="AY6" s="21">
        <f t="shared" si="6"/>
        <v>39.68</v>
      </c>
      <c r="AZ6" s="21">
        <f t="shared" si="6"/>
        <v>44.24</v>
      </c>
      <c r="BA6" s="21">
        <f t="shared" si="6"/>
        <v>43.07</v>
      </c>
      <c r="BB6" s="21">
        <f t="shared" si="6"/>
        <v>45.42</v>
      </c>
      <c r="BC6" s="21">
        <f t="shared" si="6"/>
        <v>50.63</v>
      </c>
      <c r="BD6" s="21">
        <f t="shared" si="6"/>
        <v>53.28</v>
      </c>
      <c r="BE6" s="20" t="str">
        <f>IF(BE7="","",IF(BE7="-","【-】","【"&amp;SUBSTITUTE(TEXT(BE7,"#,##0.00"),"-","△")&amp;"】"))</f>
        <v>【50.90】</v>
      </c>
      <c r="BF6" s="21">
        <f>IF(BF7="",NA(),BF7)</f>
        <v>1693.88</v>
      </c>
      <c r="BG6" s="21">
        <f t="shared" ref="BG6:BO6" si="7">IF(BG7="",NA(),BG7)</f>
        <v>1593.43</v>
      </c>
      <c r="BH6" s="21">
        <f t="shared" si="7"/>
        <v>1833.85</v>
      </c>
      <c r="BI6" s="21">
        <f t="shared" si="7"/>
        <v>1095.6500000000001</v>
      </c>
      <c r="BJ6" s="21">
        <f t="shared" si="7"/>
        <v>1039.07</v>
      </c>
      <c r="BK6" s="21">
        <f t="shared" si="7"/>
        <v>1258.43</v>
      </c>
      <c r="BL6" s="21">
        <f t="shared" si="7"/>
        <v>1163.75</v>
      </c>
      <c r="BM6" s="21">
        <f t="shared" si="7"/>
        <v>1195.47</v>
      </c>
      <c r="BN6" s="21">
        <f t="shared" si="7"/>
        <v>1168.69</v>
      </c>
      <c r="BO6" s="21">
        <f t="shared" si="7"/>
        <v>1142.44</v>
      </c>
      <c r="BP6" s="20" t="str">
        <f>IF(BP7="","",IF(BP7="-","【-】","【"&amp;SUBSTITUTE(TEXT(BP7,"#,##0.00"),"-","△")&amp;"】"))</f>
        <v>【1,099.15】</v>
      </c>
      <c r="BQ6" s="21">
        <f>IF(BQ7="",NA(),BQ7)</f>
        <v>83.57</v>
      </c>
      <c r="BR6" s="21">
        <f t="shared" ref="BR6:BZ6" si="8">IF(BR7="",NA(),BR7)</f>
        <v>83.54</v>
      </c>
      <c r="BS6" s="21">
        <f t="shared" si="8"/>
        <v>83.92</v>
      </c>
      <c r="BT6" s="21">
        <f t="shared" si="8"/>
        <v>85.22</v>
      </c>
      <c r="BU6" s="21">
        <f t="shared" si="8"/>
        <v>99.88</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150</v>
      </c>
      <c r="CC6" s="21">
        <f t="shared" ref="CC6:CK6" si="9">IF(CC7="",NA(),CC7)</f>
        <v>150</v>
      </c>
      <c r="CD6" s="21">
        <f t="shared" si="9"/>
        <v>150</v>
      </c>
      <c r="CE6" s="21">
        <f t="shared" si="9"/>
        <v>150</v>
      </c>
      <c r="CF6" s="21">
        <f t="shared" si="9"/>
        <v>160.35</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77.989999999999995</v>
      </c>
      <c r="CY6" s="21">
        <f t="shared" ref="CY6:DG6" si="11">IF(CY7="",NA(),CY7)</f>
        <v>79.62</v>
      </c>
      <c r="CZ6" s="21">
        <f t="shared" si="11"/>
        <v>77.87</v>
      </c>
      <c r="DA6" s="21">
        <f t="shared" si="11"/>
        <v>79.47</v>
      </c>
      <c r="DB6" s="21">
        <f t="shared" si="11"/>
        <v>81.84</v>
      </c>
      <c r="DC6" s="21">
        <f t="shared" si="11"/>
        <v>84.19</v>
      </c>
      <c r="DD6" s="21">
        <f t="shared" si="11"/>
        <v>84.34</v>
      </c>
      <c r="DE6" s="21">
        <f t="shared" si="11"/>
        <v>84.34</v>
      </c>
      <c r="DF6" s="21">
        <f t="shared" si="11"/>
        <v>84.73</v>
      </c>
      <c r="DG6" s="21">
        <f t="shared" si="11"/>
        <v>84.21</v>
      </c>
      <c r="DH6" s="20" t="str">
        <f>IF(DH7="","",IF(DH7="-","【-】","【"&amp;SUBSTITUTE(TEXT(DH7,"#,##0.00"),"-","△")&amp;"】"))</f>
        <v>【86.31】</v>
      </c>
      <c r="DI6" s="21">
        <f>IF(DI7="",NA(),DI7)</f>
        <v>7.58</v>
      </c>
      <c r="DJ6" s="21">
        <f t="shared" ref="DJ6:DR6" si="12">IF(DJ7="",NA(),DJ7)</f>
        <v>8.98</v>
      </c>
      <c r="DK6" s="21">
        <f t="shared" si="12"/>
        <v>10.66</v>
      </c>
      <c r="DL6" s="21">
        <f t="shared" si="12"/>
        <v>12.66</v>
      </c>
      <c r="DM6" s="21">
        <f t="shared" si="12"/>
        <v>14.03</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89192</v>
      </c>
      <c r="D7" s="23">
        <v>46</v>
      </c>
      <c r="E7" s="23">
        <v>17</v>
      </c>
      <c r="F7" s="23">
        <v>4</v>
      </c>
      <c r="G7" s="23">
        <v>0</v>
      </c>
      <c r="H7" s="23" t="s">
        <v>95</v>
      </c>
      <c r="I7" s="23" t="s">
        <v>96</v>
      </c>
      <c r="J7" s="23" t="s">
        <v>97</v>
      </c>
      <c r="K7" s="23" t="s">
        <v>98</v>
      </c>
      <c r="L7" s="23" t="s">
        <v>99</v>
      </c>
      <c r="M7" s="23" t="s">
        <v>100</v>
      </c>
      <c r="N7" s="24" t="s">
        <v>101</v>
      </c>
      <c r="O7" s="24">
        <v>46</v>
      </c>
      <c r="P7" s="24">
        <v>3.46</v>
      </c>
      <c r="Q7" s="24" t="s">
        <v>101</v>
      </c>
      <c r="R7" s="24">
        <v>3300</v>
      </c>
      <c r="S7" s="24" t="s">
        <v>101</v>
      </c>
      <c r="T7" s="24" t="s">
        <v>101</v>
      </c>
      <c r="U7" s="24" t="s">
        <v>101</v>
      </c>
      <c r="V7" s="24">
        <v>5511</v>
      </c>
      <c r="W7" s="24">
        <v>1.86</v>
      </c>
      <c r="X7" s="24">
        <v>2962.9</v>
      </c>
      <c r="Y7" s="24">
        <v>100</v>
      </c>
      <c r="Z7" s="24">
        <v>100.01</v>
      </c>
      <c r="AA7" s="24">
        <v>100</v>
      </c>
      <c r="AB7" s="24">
        <v>100</v>
      </c>
      <c r="AC7" s="24">
        <v>100</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67.989999999999995</v>
      </c>
      <c r="AV7" s="24">
        <v>49.19</v>
      </c>
      <c r="AW7" s="24">
        <v>29.45</v>
      </c>
      <c r="AX7" s="24">
        <v>29.52</v>
      </c>
      <c r="AY7" s="24">
        <v>39.68</v>
      </c>
      <c r="AZ7" s="24">
        <v>44.24</v>
      </c>
      <c r="BA7" s="24">
        <v>43.07</v>
      </c>
      <c r="BB7" s="24">
        <v>45.42</v>
      </c>
      <c r="BC7" s="24">
        <v>50.63</v>
      </c>
      <c r="BD7" s="24">
        <v>53.28</v>
      </c>
      <c r="BE7" s="24">
        <v>50.9</v>
      </c>
      <c r="BF7" s="24">
        <v>1693.88</v>
      </c>
      <c r="BG7" s="24">
        <v>1593.43</v>
      </c>
      <c r="BH7" s="24">
        <v>1833.85</v>
      </c>
      <c r="BI7" s="24">
        <v>1095.6500000000001</v>
      </c>
      <c r="BJ7" s="24">
        <v>1039.07</v>
      </c>
      <c r="BK7" s="24">
        <v>1258.43</v>
      </c>
      <c r="BL7" s="24">
        <v>1163.75</v>
      </c>
      <c r="BM7" s="24">
        <v>1195.47</v>
      </c>
      <c r="BN7" s="24">
        <v>1168.69</v>
      </c>
      <c r="BO7" s="24">
        <v>1142.44</v>
      </c>
      <c r="BP7" s="24">
        <v>1099.1500000000001</v>
      </c>
      <c r="BQ7" s="24">
        <v>83.57</v>
      </c>
      <c r="BR7" s="24">
        <v>83.54</v>
      </c>
      <c r="BS7" s="24">
        <v>83.92</v>
      </c>
      <c r="BT7" s="24">
        <v>85.22</v>
      </c>
      <c r="BU7" s="24">
        <v>99.88</v>
      </c>
      <c r="BV7" s="24">
        <v>73.36</v>
      </c>
      <c r="BW7" s="24">
        <v>72.599999999999994</v>
      </c>
      <c r="BX7" s="24">
        <v>69.430000000000007</v>
      </c>
      <c r="BY7" s="24">
        <v>70.709999999999994</v>
      </c>
      <c r="BZ7" s="24">
        <v>66.63</v>
      </c>
      <c r="CA7" s="24">
        <v>72.92</v>
      </c>
      <c r="CB7" s="24">
        <v>150</v>
      </c>
      <c r="CC7" s="24">
        <v>150</v>
      </c>
      <c r="CD7" s="24">
        <v>150</v>
      </c>
      <c r="CE7" s="24">
        <v>150</v>
      </c>
      <c r="CF7" s="24">
        <v>160.35</v>
      </c>
      <c r="CG7" s="24">
        <v>224.88</v>
      </c>
      <c r="CH7" s="24">
        <v>228.64</v>
      </c>
      <c r="CI7" s="24">
        <v>239.46</v>
      </c>
      <c r="CJ7" s="24">
        <v>233.15</v>
      </c>
      <c r="CK7" s="24">
        <v>252.17</v>
      </c>
      <c r="CL7" s="24">
        <v>225.78</v>
      </c>
      <c r="CM7" s="24" t="s">
        <v>101</v>
      </c>
      <c r="CN7" s="24" t="s">
        <v>101</v>
      </c>
      <c r="CO7" s="24" t="s">
        <v>101</v>
      </c>
      <c r="CP7" s="24" t="s">
        <v>101</v>
      </c>
      <c r="CQ7" s="24" t="s">
        <v>101</v>
      </c>
      <c r="CR7" s="24">
        <v>42.4</v>
      </c>
      <c r="CS7" s="24">
        <v>42.28</v>
      </c>
      <c r="CT7" s="24">
        <v>41.06</v>
      </c>
      <c r="CU7" s="24">
        <v>42.09</v>
      </c>
      <c r="CV7" s="24">
        <v>42.15</v>
      </c>
      <c r="CW7" s="24">
        <v>43.17</v>
      </c>
      <c r="CX7" s="24">
        <v>77.989999999999995</v>
      </c>
      <c r="CY7" s="24">
        <v>79.62</v>
      </c>
      <c r="CZ7" s="24">
        <v>77.87</v>
      </c>
      <c r="DA7" s="24">
        <v>79.47</v>
      </c>
      <c r="DB7" s="24">
        <v>81.84</v>
      </c>
      <c r="DC7" s="24">
        <v>84.19</v>
      </c>
      <c r="DD7" s="24">
        <v>84.34</v>
      </c>
      <c r="DE7" s="24">
        <v>84.34</v>
      </c>
      <c r="DF7" s="24">
        <v>84.73</v>
      </c>
      <c r="DG7" s="24">
        <v>84.21</v>
      </c>
      <c r="DH7" s="24">
        <v>86.31</v>
      </c>
      <c r="DI7" s="24">
        <v>7.58</v>
      </c>
      <c r="DJ7" s="24">
        <v>8.98</v>
      </c>
      <c r="DK7" s="24">
        <v>10.66</v>
      </c>
      <c r="DL7" s="24">
        <v>12.66</v>
      </c>
      <c r="DM7" s="24">
        <v>14.03</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dcterms:created xsi:type="dcterms:W3CDTF">2025-12-23T06:09:47Z</dcterms:created>
  <dcterms:modified xsi:type="dcterms:W3CDTF">2026-02-26T07:09:17Z</dcterms:modified>
  <cp:category/>
</cp:coreProperties>
</file>