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465" yWindow="45" windowWidth="20610" windowHeight="4695" tabRatio="4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AM39" i="9"/>
  <c r="U39" i="9"/>
  <c r="C39" i="9"/>
  <c r="AM38" i="9"/>
  <c r="C38" i="9"/>
  <c r="AM37" i="9"/>
  <c r="C37" i="9"/>
  <c r="AM36" i="9"/>
  <c r="AM35" i="9"/>
  <c r="BW34" i="9"/>
  <c r="BW35" i="9" s="1"/>
  <c r="BW36" i="9" s="1"/>
  <c r="BW37" i="9" s="1"/>
  <c r="BW38" i="9" s="1"/>
  <c r="BW39" i="9" s="1"/>
  <c r="BW40" i="9" s="1"/>
  <c r="BW41" i="9" s="1"/>
  <c r="BW42" i="9" s="1"/>
  <c r="BW43" i="9" s="1"/>
  <c r="C34" i="9"/>
  <c r="C35" i="9" s="1"/>
  <c r="CO34" i="9" l="1"/>
  <c r="CO35" i="9" s="1"/>
  <c r="CO36" i="9" s="1"/>
  <c r="CO37" i="9" s="1"/>
  <c r="CO38" i="9" s="1"/>
  <c r="CO39" i="9" s="1"/>
  <c r="CO40" i="9" s="1"/>
  <c r="CO41" i="9" s="1"/>
  <c r="CO42" i="9" s="1"/>
  <c r="C36" i="9"/>
  <c r="U34" i="9"/>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alcChain>
</file>

<file path=xl/sharedStrings.xml><?xml version="1.0" encoding="utf-8"?>
<sst xmlns="http://schemas.openxmlformats.org/spreadsheetml/2006/main" count="1035" uniqueCount="568">
  <si>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</si>
  <si>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</si>
  <si>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</si>
  <si>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</si>
  <si>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</si>
  <si>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</si>
  <si>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</si>
  <si>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</si>
  <si>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</si>
  <si>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</si>
  <si>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</si>
  <si>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</si>
  <si>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</si>
  <si>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</si>
  <si>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</si>
  <si>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</si>
  <si>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</si>
  <si>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</si>
  <si>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</si>
  <si>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</si>
  <si>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</si>
  <si>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</si>
  <si>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</si>
  <si>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</si>
  <si>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</si>
  <si>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</si>
  <si>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</si>
  <si>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</si>
  <si>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</si>
  <si>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</si>
  <si>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</si>
  <si>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</si>
  <si>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</si>
  <si>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</si>
  <si>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</si>
  <si>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</si>
  <si>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</si>
  <si>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</si>
  <si>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</si>
  <si>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</si>
  <si>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</si>
  <si>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</si>
  <si>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</si>
  <si>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</si>
  <si>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</si>
  <si>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</si>
  <si>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</si>
  <si>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</si>
  <si>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</si>
  <si>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</si>
  <si>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</si>
  <si>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</si>
  <si>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</si>
  <si>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</si>
  <si>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</si>
  <si>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</si>
  <si>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</si>
  <si>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</si>
  <si>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</si>
  <si>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</si>
  <si>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</si>
  <si>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</si>
  <si>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</si>
  <si>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</si>
  <si>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</si>
  <si>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</si>
  <si>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</si>
  <si>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</si>
  <si>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</si>
  <si>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</si>
  <si>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</si>
  <si>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</si>
  <si>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</si>
  <si>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</si>
  <si>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</si>
  <si>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</si>
  <si>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</si>
  <si>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</si>
  <si>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</si>
  <si>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</si>
  <si>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</si>
  <si>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</si>
  <si>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水戸市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</si>
  <si>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</si>
  <si>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</si>
  <si>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</si>
  <si>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</si>
  <si>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</si>
  <si>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</si>
  <si>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</si>
  <si>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</si>
  <si>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</si>
  <si>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</si>
  <si>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</si>
  <si>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</si>
  <si>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</si>
  <si>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</si>
  <si>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</si>
  <si>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</si>
  <si>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</si>
  <si>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</si>
  <si>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</si>
  <si>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</si>
  <si>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</si>
  <si>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</si>
  <si>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</si>
  <si>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</si>
  <si>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</si>
  <si>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</si>
  <si>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</si>
  <si>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</si>
  <si>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</si>
  <si>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</si>
  <si>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</si>
  <si>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</si>
  <si>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</si>
  <si>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</si>
  <si>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</si>
  <si>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</si>
  <si>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</si>
  <si>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</si>
  <si>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</si>
  <si>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</si>
  <si>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</si>
  <si>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</si>
  <si>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</si>
  <si>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</si>
  <si>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</si>
  <si>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</si>
  <si>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</si>
  <si>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</si>
  <si>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</si>
  <si>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</si>
  <si>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</si>
  <si>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</si>
  <si>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</si>
  <si>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</si>
  <si>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</si>
  <si>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</si>
  <si>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</si>
  <si>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</si>
  <si>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</si>
  <si>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</si>
  <si>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</si>
  <si>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</si>
  <si>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</si>
  <si>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</si>
  <si>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</si>
  <si>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</si>
  <si>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</si>
  <si>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</si>
  <si>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</si>
  <si>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</si>
  <si>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</si>
  <si>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</si>
  <si>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</si>
  <si>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</si>
  <si>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</si>
  <si>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</si>
  <si>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</si>
  <si>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</si>
  <si>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</si>
  <si>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</si>
  <si>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</si>
  <si>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</si>
  <si>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</si>
  <si>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</si>
  <si>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</si>
  <si>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</si>
  <si>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</si>
  <si>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</si>
  <si>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</si>
  <si>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</si>
  <si>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</si>
  <si>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</si>
  <si>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</si>
  <si>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</si>
  <si>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</si>
  <si>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</si>
  <si>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</si>
  <si>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</si>
  <si>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</si>
  <si>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</si>
  <si>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</si>
  <si>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</si>
  <si>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</si>
  <si>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</si>
  <si>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</si>
  <si>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</si>
  <si>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</si>
  <si>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</si>
  <si>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</si>
  <si>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</si>
  <si>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</si>
  <si>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茨城県水戸市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</si>
  <si>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</si>
  <si>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</si>
  <si>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</si>
  <si>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</si>
  <si>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</si>
  <si>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</si>
  <si>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</si>
  <si>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</si>
  <si>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</si>
  <si>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</si>
  <si>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</si>
  <si>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</si>
  <si>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</si>
  <si>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</si>
  <si>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</si>
  <si>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</si>
  <si>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</si>
  <si>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</si>
  <si>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</si>
  <si>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</si>
  <si>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</si>
  <si>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</si>
  <si>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</si>
  <si>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</si>
  <si>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</si>
  <si>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</si>
  <si>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</si>
  <si>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</si>
  <si>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</si>
  <si>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</si>
  <si>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</si>
  <si>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</si>
  <si>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</si>
  <si>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</si>
  <si>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</si>
  <si>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</si>
  <si>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</si>
  <si>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</si>
  <si>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</si>
  <si>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</si>
  <si>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</si>
  <si>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</si>
  <si>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</si>
  <si>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</si>
  <si>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</si>
  <si>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</si>
  <si>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</si>
  <si>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</si>
  <si>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</si>
  <si>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</si>
  <si>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</si>
  <si>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</si>
  <si>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</si>
  <si>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</si>
  <si>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</si>
  <si>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</si>
  <si>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</si>
  <si>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</si>
  <si>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</si>
  <si>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</si>
  <si>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</si>
  <si>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</si>
  <si>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</si>
  <si>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</si>
  <si>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</si>
  <si>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</si>
  <si>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</si>
  <si>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</si>
  <si>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</si>
  <si>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</si>
  <si>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</si>
  <si>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</si>
  <si>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</si>
  <si>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</si>
  <si>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</si>
  <si>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</si>
  <si>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</si>
  <si>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</si>
  <si>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</si>
  <si>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</si>
  <si>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</si>
  <si>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</si>
  <si>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</si>
  <si>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</si>
  <si>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</si>
  <si>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</si>
  <si>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</si>
  <si>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</si>
  <si>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</si>
  <si>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</si>
  <si>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</si>
  <si>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</si>
  <si>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</si>
  <si>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</si>
  <si>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</si>
  <si>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</si>
  <si>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</si>
  <si>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</si>
  <si>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</si>
  <si>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</si>
  <si>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</si>
  <si>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</si>
  <si>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</si>
  <si>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</si>
  <si>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</si>
  <si>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</si>
  <si>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</si>
  <si>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</si>
  <si>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</si>
  <si>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</si>
  <si>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</si>
  <si>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</si>
  <si>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</si>
  <si>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</si>
  <si>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</si>
  <si>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</si>
  <si>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</si>
  <si>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</si>
  <si>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</si>
  <si>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</si>
  <si>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</si>
  <si>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</si>
  <si>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</si>
  <si>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</si>
  <si>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</si>
  <si>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</si>
  <si>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</si>
  <si>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</si>
  <si>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</si>
  <si>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</si>
  <si>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</si>
  <si>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</si>
  <si>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</si>
  <si>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</si>
  <si>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</si>
  <si>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</si>
  <si>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</si>
  <si>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</si>
  <si>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</si>
  <si>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</si>
  <si>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</si>
  <si>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</si>
  <si>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</si>
  <si>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</si>
  <si>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</si>
  <si>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</si>
  <si>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</si>
  <si>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</si>
  <si>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茨城県水戸市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</si>
  <si>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</si>
  <si>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</si>
  <si>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</si>
  <si>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</si>
  <si>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</si>
  <si>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</si>
  <si>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</si>
  <si>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</si>
  <si>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</si>
  <si>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</si>
  <si>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</si>
  <si>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</si>
  <si>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</si>
  <si>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</si>
  <si>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</si>
  <si>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</si>
  <si>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</si>
  <si>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</si>
  <si>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</si>
  <si>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</si>
  <si>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墓地公園事業会計</t>
    <phoneticPr fontId="5"/>
  </si>
  <si>
    <t>公共用地先行取得事業会計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</si>
  <si>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</si>
  <si>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</si>
  <si>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</si>
  <si>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</si>
  <si>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</si>
  <si>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</si>
  <si>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</si>
  <si>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</si>
  <si>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</si>
  <si>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</si>
  <si>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</si>
  <si>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</si>
  <si>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</si>
  <si>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</si>
  <si>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</si>
  <si>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</si>
  <si>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介護サービス事業会計</t>
    <phoneticPr fontId="5"/>
  </si>
  <si>
    <t>駐車場事業会計</t>
    <phoneticPr fontId="5"/>
  </si>
  <si>
    <t>水道事業会計</t>
    <phoneticPr fontId="5"/>
  </si>
  <si>
    <t>法適用企業</t>
    <phoneticPr fontId="5"/>
  </si>
  <si>
    <t>公設地方卸売市場事業会計</t>
    <phoneticPr fontId="5"/>
  </si>
  <si>
    <t>法非適用企業</t>
    <phoneticPr fontId="5"/>
  </si>
  <si>
    <t>下水道事業会計</t>
    <phoneticPr fontId="5"/>
  </si>
  <si>
    <t>農業集落排水事業会計</t>
    <phoneticPr fontId="5"/>
  </si>
  <si>
    <t>東前第四土地区画整理事業会計</t>
    <phoneticPr fontId="5"/>
  </si>
  <si>
    <t>東前第二土地区画整理事業会計</t>
    <phoneticPr fontId="5"/>
  </si>
  <si>
    <t>内原駅北土地区画整理事業会計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</si>
  <si>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</si>
  <si>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</si>
  <si>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</si>
  <si>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</si>
  <si>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</si>
  <si>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</si>
  <si>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</si>
  <si>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</si>
  <si>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</si>
  <si>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</si>
  <si>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</si>
  <si>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</si>
  <si>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</si>
  <si>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</si>
  <si>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</si>
  <si>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</si>
  <si>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</si>
  <si>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</si>
  <si>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</si>
  <si>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</si>
  <si>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</si>
  <si>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</si>
  <si>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</si>
  <si>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</si>
  <si>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</si>
  <si>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</si>
  <si>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</si>
  <si>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</si>
  <si>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</si>
  <si>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</si>
  <si>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</si>
  <si>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</si>
  <si>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</si>
  <si>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</si>
  <si>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</si>
  <si>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</si>
  <si>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</si>
  <si>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</si>
  <si>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</si>
  <si>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</si>
  <si>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</si>
  <si>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</si>
  <si>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</si>
  <si>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</si>
  <si>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</si>
  <si>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</si>
  <si>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</si>
  <si>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</si>
  <si>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</si>
  <si>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</si>
  <si>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</si>
  <si>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</si>
  <si>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</si>
  <si>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</si>
  <si>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</si>
  <si>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</si>
  <si>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</si>
  <si>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</si>
  <si>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</si>
  <si>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</si>
  <si>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</si>
  <si>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</si>
  <si>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</si>
  <si>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</si>
  <si>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</si>
  <si>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</si>
  <si>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</si>
  <si>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</si>
  <si>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</si>
  <si>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</si>
  <si>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</si>
  <si>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</si>
  <si>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</si>
  <si>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</si>
  <si>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</si>
  <si>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</si>
  <si>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</si>
  <si>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</si>
  <si>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</si>
  <si>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</si>
  <si>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</si>
  <si>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</si>
  <si>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</si>
  <si>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</si>
  <si>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</si>
  <si>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</si>
  <si>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</si>
  <si>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</si>
  <si>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</si>
  <si>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</si>
  <si>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</si>
  <si>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</si>
  <si>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</si>
  <si>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</si>
  <si>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</si>
  <si>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</si>
  <si>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</si>
  <si>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</si>
  <si>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</si>
  <si>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</si>
  <si>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</si>
  <si>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</si>
  <si>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</si>
  <si>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</si>
  <si>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</si>
  <si>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</si>
  <si>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</si>
  <si>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</si>
  <si>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</si>
  <si>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</si>
  <si>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</si>
  <si>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</si>
  <si>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</si>
  <si>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</si>
  <si>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</si>
  <si>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</si>
  <si>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</si>
  <si>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</si>
  <si>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</si>
  <si>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</si>
  <si>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</si>
  <si>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</si>
  <si>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</si>
  <si>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</si>
  <si>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</si>
  <si>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</si>
  <si>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</si>
  <si>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</si>
  <si>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</si>
  <si>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</si>
  <si>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</si>
  <si>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</si>
  <si>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</si>
  <si>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国民健康保険会計</t>
  </si>
  <si>
    <t>▲ 3.84</t>
  </si>
  <si>
    <t>▲ 4.72</t>
  </si>
  <si>
    <t>▲ 4.39</t>
  </si>
  <si>
    <t>▲ 3.78</t>
  </si>
  <si>
    <t>▲ 1.13</t>
  </si>
  <si>
    <t>一般会計</t>
  </si>
  <si>
    <t>内原駅北土地区画整理事業会計</t>
  </si>
  <si>
    <t>水道事業会計</t>
  </si>
  <si>
    <t>下水道事業会計</t>
  </si>
  <si>
    <t>介護保険会計</t>
  </si>
  <si>
    <t>公設地方卸売市場事業会計</t>
  </si>
  <si>
    <t>農業集落排水事業会計</t>
  </si>
  <si>
    <t>その他会計（赤字）</t>
  </si>
  <si>
    <t>その他会計（黒字）</t>
  </si>
  <si>
    <t>水戸市農業公社</t>
    <rPh sb="0" eb="3">
      <t>ミトシ</t>
    </rPh>
    <rPh sb="3" eb="5">
      <t>ノウギョウ</t>
    </rPh>
    <rPh sb="5" eb="7">
      <t>コウシャ</t>
    </rPh>
    <phoneticPr fontId="5"/>
  </si>
  <si>
    <t>水戸市勤労者福祉サービスセンター</t>
    <rPh sb="0" eb="3">
      <t>ミトシ</t>
    </rPh>
    <rPh sb="3" eb="6">
      <t>キンロウシャ</t>
    </rPh>
    <rPh sb="6" eb="8">
      <t>フクシ</t>
    </rPh>
    <phoneticPr fontId="5"/>
  </si>
  <si>
    <t>水戸市商業・駐車場公社</t>
    <rPh sb="0" eb="3">
      <t>ミトシ</t>
    </rPh>
    <rPh sb="3" eb="5">
      <t>ショウギョウ</t>
    </rPh>
    <rPh sb="6" eb="8">
      <t>チュウシャ</t>
    </rPh>
    <rPh sb="8" eb="9">
      <t>ジョウ</t>
    </rPh>
    <rPh sb="9" eb="11">
      <t>コウシャ</t>
    </rPh>
    <phoneticPr fontId="5"/>
  </si>
  <si>
    <t>水戸市国際交流協会</t>
    <rPh sb="0" eb="3">
      <t>ミトシ</t>
    </rPh>
    <rPh sb="3" eb="5">
      <t>コクサイ</t>
    </rPh>
    <rPh sb="5" eb="7">
      <t>コウリュウ</t>
    </rPh>
    <rPh sb="7" eb="9">
      <t>キョウカイ</t>
    </rPh>
    <phoneticPr fontId="5"/>
  </si>
  <si>
    <t>水戸市スポーツ振興協会</t>
    <rPh sb="0" eb="3">
      <t>ミトシ</t>
    </rPh>
    <rPh sb="7" eb="9">
      <t>シンコウ</t>
    </rPh>
    <rPh sb="9" eb="11">
      <t>キョウカイ</t>
    </rPh>
    <phoneticPr fontId="5"/>
  </si>
  <si>
    <t>水戸市芸術振興財団</t>
    <rPh sb="0" eb="3">
      <t>ミトシ</t>
    </rPh>
    <rPh sb="3" eb="5">
      <t>ゲイジュツ</t>
    </rPh>
    <rPh sb="5" eb="7">
      <t>シンコウ</t>
    </rPh>
    <rPh sb="7" eb="9">
      <t>ザイダン</t>
    </rPh>
    <phoneticPr fontId="5"/>
  </si>
  <si>
    <t>水戸市公園協会</t>
    <rPh sb="0" eb="3">
      <t>ミトシ</t>
    </rPh>
    <rPh sb="3" eb="5">
      <t>コウエン</t>
    </rPh>
    <rPh sb="5" eb="7">
      <t>キョウカイ</t>
    </rPh>
    <phoneticPr fontId="5"/>
  </si>
  <si>
    <t>○</t>
    <phoneticPr fontId="5"/>
  </si>
  <si>
    <t>水戸市土地開発公社</t>
    <rPh sb="0" eb="3">
      <t>ミトシ</t>
    </rPh>
    <rPh sb="3" eb="5">
      <t>トチ</t>
    </rPh>
    <rPh sb="5" eb="7">
      <t>カイハツ</t>
    </rPh>
    <rPh sb="7" eb="9">
      <t>コウシャ</t>
    </rPh>
    <phoneticPr fontId="5"/>
  </si>
  <si>
    <t>水戸市都市開発</t>
    <rPh sb="0" eb="3">
      <t>ミトシ</t>
    </rPh>
    <rPh sb="3" eb="5">
      <t>トシ</t>
    </rPh>
    <rPh sb="5" eb="7">
      <t>カイハツ</t>
    </rPh>
    <phoneticPr fontId="5"/>
  </si>
  <si>
    <t>-</t>
    <phoneticPr fontId="5"/>
  </si>
  <si>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</si>
  <si>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</si>
  <si>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</si>
  <si>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</si>
  <si>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t>
    <rPh sb="0" eb="2">
      <t>イバラキ</t>
    </rPh>
    <rPh sb="2" eb="4">
      <t>ソゼイ</t>
    </rPh>
    <rPh sb="4" eb="6">
      <t>サイケン</t>
    </rPh>
    <rPh sb="6" eb="8">
      <t>カンリ</t>
    </rPh>
    <rPh sb="8" eb="10">
      <t>キコウ</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</si>
  <si>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</si>
  <si>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</si>
  <si>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茨城地方広域環境事務組合</t>
    <rPh sb="0" eb="2">
      <t>イバラキ</t>
    </rPh>
    <rPh sb="2" eb="4">
      <t>チホウ</t>
    </rPh>
    <rPh sb="4" eb="6">
      <t>コウイキ</t>
    </rPh>
    <rPh sb="6" eb="8">
      <t>カンキョウ</t>
    </rPh>
    <rPh sb="8" eb="10">
      <t>ジム</t>
    </rPh>
    <rPh sb="10" eb="12">
      <t>クミアイ</t>
    </rPh>
    <phoneticPr fontId="5"/>
  </si>
  <si>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5"/>
  </si>
  <si>
    <t>大洗，鉾田，水戸環境組合(リサイクル事業特別会計)</t>
    <rPh sb="0" eb="2">
      <t>オオアライ</t>
    </rPh>
    <rPh sb="3" eb="5">
      <t>ホコタ</t>
    </rPh>
    <rPh sb="6" eb="8">
      <t>ミト</t>
    </rPh>
    <rPh sb="8" eb="10">
      <t>カンキョウ</t>
    </rPh>
    <rPh sb="10" eb="12">
      <t>クミアイ</t>
    </rPh>
    <rPh sb="18" eb="20">
      <t>ジギョウ</t>
    </rPh>
    <rPh sb="20" eb="22">
      <t>トクベツ</t>
    </rPh>
    <rPh sb="22" eb="24">
      <t>カイケイ</t>
    </rPh>
    <phoneticPr fontId="5"/>
  </si>
  <si>
    <t>笠間・水戸環境組合</t>
    <rPh sb="0" eb="2">
      <t>カサマ</t>
    </rPh>
    <rPh sb="3" eb="5">
      <t>ミト</t>
    </rPh>
    <rPh sb="5" eb="7">
      <t>カンキョウ</t>
    </rPh>
    <rPh sb="7" eb="9">
      <t>クミアイ</t>
    </rPh>
    <phoneticPr fontId="5"/>
  </si>
  <si>
    <t>笠間地方広域事務組合</t>
    <rPh sb="0" eb="2">
      <t>カサマ</t>
    </rPh>
    <rPh sb="2" eb="4">
      <t>チホウ</t>
    </rPh>
    <rPh sb="4" eb="6">
      <t>コウイキ</t>
    </rPh>
    <rPh sb="6" eb="8">
      <t>ジム</t>
    </rPh>
    <rPh sb="8" eb="10">
      <t>クミアイ</t>
    </rPh>
    <phoneticPr fontId="5"/>
  </si>
  <si>
    <t>水戸地方農業共済事務組合</t>
    <rPh sb="0" eb="2">
      <t>ミト</t>
    </rPh>
    <rPh sb="2" eb="4">
      <t>チホウ</t>
    </rPh>
    <rPh sb="4" eb="6">
      <t>ノウギョウ</t>
    </rPh>
    <rPh sb="6" eb="8">
      <t>キョウサイ</t>
    </rPh>
    <rPh sb="8" eb="10">
      <t>ジム</t>
    </rPh>
    <rPh sb="10" eb="12">
      <t>クミアイ</t>
    </rPh>
    <phoneticPr fontId="5"/>
  </si>
  <si>
    <t>-</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</si>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</sst>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54884</c:v>
                </c:pt>
                <c:pt idx="1">
                  <c:v>33543</c:v>
                </c:pt>
                <c:pt idx="2">
                  <c:v>29666</c:v>
                </c:pt>
                <c:pt idx="3">
                  <c:v>31878</c:v>
                </c:pt>
                <c:pt idx="4">
                  <c:v>46649</c:v>
                </c:pt>
              </c:numCache>
            </c:numRef>
          </c:val>
          <c:smooth val="0"/>
        </c:ser>
        <c:dLbls>
          <c:showLegendKey val="0"/>
          <c:showVal val="0"/>
          <c:showCatName val="0"/>
          <c:showSerName val="0"/>
          <c:showPercent val="0"/>
          <c:showBubbleSize val="0"/>
        </c:dLbls>
        <c:marker val="1"/>
        <c:smooth val="0"/>
        <c:axId val="192771200"/>
        <c:axId val="192773120"/>
      </c:lineChart>
      <c:catAx>
        <c:axId val="192771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773120"/>
        <c:crosses val="autoZero"/>
        <c:auto val="1"/>
        <c:lblAlgn val="ctr"/>
        <c:lblOffset val="100"/>
        <c:tickLblSkip val="1"/>
        <c:tickMarkSkip val="1"/>
        <c:noMultiLvlLbl val="0"/>
      </c:catAx>
      <c:valAx>
        <c:axId val="1927731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771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4.29</c:v>
                </c:pt>
                <c:pt idx="1">
                  <c:v>5.43</c:v>
                </c:pt>
                <c:pt idx="2">
                  <c:v>10.44</c:v>
                </c:pt>
                <c:pt idx="3">
                  <c:v>8.89</c:v>
                </c:pt>
                <c:pt idx="4">
                  <c:v>7.84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1.64</c:v>
                </c:pt>
                <c:pt idx="1">
                  <c:v>4.78</c:v>
                </c:pt>
                <c:pt idx="2">
                  <c:v>7.37</c:v>
                </c:pt>
                <c:pt idx="3">
                  <c:v>12.6</c:v>
                </c:pt>
                <c:pt idx="4">
                  <c:v>14.91</c:v>
                </c:pt>
              </c:numCache>
            </c:numRef>
          </c:val>
        </c:ser>
        <c:dLbls>
          <c:showLegendKey val="0"/>
          <c:showVal val="0"/>
          <c:showCatName val="0"/>
          <c:showSerName val="0"/>
          <c:showPercent val="0"/>
          <c:showBubbleSize val="0"/>
        </c:dLbls>
        <c:gapWidth val="250"/>
        <c:overlap val="100"/>
        <c:axId val="193308544"/>
        <c:axId val="193310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2.42</c:v>
                </c:pt>
                <c:pt idx="1">
                  <c:v>4.57</c:v>
                </c:pt>
                <c:pt idx="2">
                  <c:v>8.1999999999999993</c:v>
                </c:pt>
                <c:pt idx="3">
                  <c:v>3.68</c:v>
                </c:pt>
                <c:pt idx="4">
                  <c:v>2</c:v>
                </c:pt>
              </c:numCache>
            </c:numRef>
          </c:val>
          <c:smooth val="0"/>
        </c:ser>
        <c:dLbls>
          <c:showLegendKey val="0"/>
          <c:showVal val="0"/>
          <c:showCatName val="0"/>
          <c:showSerName val="0"/>
          <c:showPercent val="0"/>
          <c:showBubbleSize val="0"/>
        </c:dLbls>
        <c:marker val="1"/>
        <c:smooth val="0"/>
        <c:axId val="193308544"/>
        <c:axId val="193310720"/>
      </c:lineChart>
      <c:catAx>
        <c:axId val="19330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3310720"/>
        <c:crosses val="autoZero"/>
        <c:auto val="1"/>
        <c:lblAlgn val="ctr"/>
        <c:lblOffset val="100"/>
        <c:tickLblSkip val="1"/>
        <c:tickMarkSkip val="1"/>
        <c:noMultiLvlLbl val="0"/>
      </c:catAx>
      <c:valAx>
        <c:axId val="19331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30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0.47</c:v>
                </c:pt>
                <c:pt idx="2">
                  <c:v>#N/A</c:v>
                </c:pt>
                <c:pt idx="3">
                  <c:v>0.36</c:v>
                </c:pt>
                <c:pt idx="4">
                  <c:v>#N/A</c:v>
                </c:pt>
                <c:pt idx="5">
                  <c:v>0.4</c:v>
                </c:pt>
                <c:pt idx="6">
                  <c:v>#N/A</c:v>
                </c:pt>
                <c:pt idx="7">
                  <c:v>0.39</c:v>
                </c:pt>
                <c:pt idx="8">
                  <c:v>#N/A</c:v>
                </c:pt>
                <c:pt idx="9">
                  <c:v>0.33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0.03</c:v>
                </c:pt>
                <c:pt idx="4">
                  <c:v>#N/A</c:v>
                </c:pt>
                <c:pt idx="5">
                  <c:v>0.1</c:v>
                </c:pt>
                <c:pt idx="6">
                  <c:v>#N/A</c:v>
                </c:pt>
                <c:pt idx="7">
                  <c:v>0.18</c:v>
                </c:pt>
                <c:pt idx="8">
                  <c:v>#N/A</c:v>
                </c:pt>
                <c:pt idx="9">
                  <c:v>0.17</c:v>
                </c:pt>
              </c:numCache>
            </c:numRef>
          </c:val>
        </c:ser>
        <c:ser>
          <c:idx val="3"/>
          <c:order val="3"/>
          <c:tx>
            <c:strRef>
              <c:f>データシート!$A$30</c:f>
              <c:strCache>
                <c:ptCount val="1"/>
                <c:pt idx="0">
                  <c:v>公設地方卸売市場事業会計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0.08</c:v>
                </c:pt>
                <c:pt idx="4">
                  <c:v>#N/A</c:v>
                </c:pt>
                <c:pt idx="5">
                  <c:v>0.12</c:v>
                </c:pt>
                <c:pt idx="6">
                  <c:v>#N/A</c:v>
                </c:pt>
                <c:pt idx="7">
                  <c:v>0.16</c:v>
                </c:pt>
                <c:pt idx="8">
                  <c:v>#N/A</c:v>
                </c:pt>
                <c:pt idx="9">
                  <c:v>0.19</c:v>
                </c:pt>
              </c:numCache>
            </c:numRef>
          </c:val>
        </c:ser>
        <c:ser>
          <c:idx val="4"/>
          <c:order val="4"/>
          <c:tx>
            <c:strRef>
              <c:f>データシート!$A$31</c:f>
              <c:strCache>
                <c:ptCount val="1"/>
                <c:pt idx="0">
                  <c:v>介護保険会計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0.62</c:v>
                </c:pt>
                <c:pt idx="2">
                  <c:v>#N/A</c:v>
                </c:pt>
                <c:pt idx="3">
                  <c:v>0.44</c:v>
                </c:pt>
                <c:pt idx="4">
                  <c:v>#N/A</c:v>
                </c:pt>
                <c:pt idx="5">
                  <c:v>0.11</c:v>
                </c:pt>
                <c:pt idx="6">
                  <c:v>#N/A</c:v>
                </c:pt>
                <c:pt idx="7">
                  <c:v>0.38</c:v>
                </c:pt>
                <c:pt idx="8">
                  <c:v>#N/A</c:v>
                </c:pt>
                <c:pt idx="9">
                  <c:v>0.39</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c:v>
                </c:pt>
                <c:pt idx="2">
                  <c:v>#N/A</c:v>
                </c:pt>
                <c:pt idx="3">
                  <c:v>0.88</c:v>
                </c:pt>
                <c:pt idx="4">
                  <c:v>#N/A</c:v>
                </c:pt>
                <c:pt idx="5">
                  <c:v>0.65</c:v>
                </c:pt>
                <c:pt idx="6">
                  <c:v>#N/A</c:v>
                </c:pt>
                <c:pt idx="7">
                  <c:v>0.56999999999999995</c:v>
                </c:pt>
                <c:pt idx="8">
                  <c:v>#N/A</c:v>
                </c:pt>
                <c:pt idx="9">
                  <c:v>0.8</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1.1299999999999999</c:v>
                </c:pt>
                <c:pt idx="2">
                  <c:v>#N/A</c:v>
                </c:pt>
                <c:pt idx="3">
                  <c:v>1.1399999999999999</c:v>
                </c:pt>
                <c:pt idx="4">
                  <c:v>#N/A</c:v>
                </c:pt>
                <c:pt idx="5">
                  <c:v>0.8</c:v>
                </c:pt>
                <c:pt idx="6">
                  <c:v>#N/A</c:v>
                </c:pt>
                <c:pt idx="7">
                  <c:v>1.28</c:v>
                </c:pt>
                <c:pt idx="8">
                  <c:v>#N/A</c:v>
                </c:pt>
                <c:pt idx="9">
                  <c:v>1.69</c:v>
                </c:pt>
              </c:numCache>
            </c:numRef>
          </c:val>
        </c:ser>
        <c:ser>
          <c:idx val="7"/>
          <c:order val="7"/>
          <c:tx>
            <c:strRef>
              <c:f>データシート!$A$34</c:f>
              <c:strCache>
                <c:ptCount val="1"/>
                <c:pt idx="0">
                  <c:v>内原駅北土地区画整理事業会計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1.88</c:v>
                </c:pt>
                <c:pt idx="2">
                  <c:v>#N/A</c:v>
                </c:pt>
                <c:pt idx="3">
                  <c:v>1.68</c:v>
                </c:pt>
                <c:pt idx="4">
                  <c:v>#N/A</c:v>
                </c:pt>
                <c:pt idx="5">
                  <c:v>1.82</c:v>
                </c:pt>
                <c:pt idx="6">
                  <c:v>#N/A</c:v>
                </c:pt>
                <c:pt idx="7">
                  <c:v>1.71</c:v>
                </c:pt>
                <c:pt idx="8">
                  <c:v>#N/A</c:v>
                </c:pt>
                <c:pt idx="9">
                  <c:v>1.75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4.32</c:v>
                </c:pt>
                <c:pt idx="2">
                  <c:v>#N/A</c:v>
                </c:pt>
                <c:pt idx="3">
                  <c:v>5.43</c:v>
                </c:pt>
                <c:pt idx="4">
                  <c:v>#N/A</c:v>
                </c:pt>
                <c:pt idx="5">
                  <c:v>10.42</c:v>
                </c:pt>
                <c:pt idx="6">
                  <c:v>#N/A</c:v>
                </c:pt>
                <c:pt idx="7">
                  <c:v>9.1199999999999992</c:v>
                </c:pt>
                <c:pt idx="8">
                  <c:v>#N/A</c:v>
                </c:pt>
                <c:pt idx="9">
                  <c:v>7.8</c:v>
                </c:pt>
              </c:numCache>
            </c:numRef>
          </c:val>
        </c:ser>
        <c:ser>
          <c:idx val="9"/>
          <c:order val="9"/>
          <c:tx>
            <c:strRef>
              <c:f>データシート!$A$36</c:f>
              <c:strCache>
                <c:ptCount val="1"/>
                <c:pt idx="0">
                  <c:v>国民健康保険会計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3.84</c:v>
                </c:pt>
                <c:pt idx="1">
                  <c:v>#N/A</c:v>
                </c:pt>
                <c:pt idx="2">
                  <c:v>4.72</c:v>
                </c:pt>
                <c:pt idx="3">
                  <c:v>#N/A</c:v>
                </c:pt>
                <c:pt idx="4">
                  <c:v>4.3899999999999997</c:v>
                </c:pt>
                <c:pt idx="5">
                  <c:v>#N/A</c:v>
                </c:pt>
                <c:pt idx="6">
                  <c:v>3.78</c:v>
                </c:pt>
                <c:pt idx="7">
                  <c:v>#N/A</c:v>
                </c:pt>
                <c:pt idx="8">
                  <c:v>1.1299999999999999</c:v>
                </c:pt>
                <c:pt idx="9">
                  <c:v>#N/A</c:v>
                </c:pt>
              </c:numCache>
            </c:numRef>
          </c:val>
        </c:ser>
        <c:dLbls>
          <c:showLegendKey val="0"/>
          <c:showVal val="0"/>
          <c:showCatName val="0"/>
          <c:showSerName val="0"/>
          <c:showPercent val="0"/>
          <c:showBubbleSize val="0"/>
        </c:dLbls>
        <c:gapWidth val="150"/>
        <c:overlap val="100"/>
        <c:axId val="193826816"/>
        <c:axId val="193828352"/>
      </c:barChart>
      <c:catAx>
        <c:axId val="19382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828352"/>
        <c:crosses val="autoZero"/>
        <c:auto val="1"/>
        <c:lblAlgn val="ctr"/>
        <c:lblOffset val="100"/>
        <c:tickLblSkip val="1"/>
        <c:tickMarkSkip val="1"/>
        <c:noMultiLvlLbl val="0"/>
      </c:catAx>
      <c:valAx>
        <c:axId val="19382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826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10452</c:v>
                </c:pt>
                <c:pt idx="5">
                  <c:v>10589</c:v>
                </c:pt>
                <c:pt idx="8">
                  <c:v>10584</c:v>
                </c:pt>
                <c:pt idx="11">
                  <c:v>10624</c:v>
                </c:pt>
                <c:pt idx="14">
                  <c:v>10722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6</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134</c:v>
                </c:pt>
                <c:pt idx="3">
                  <c:v>90</c:v>
                </c:pt>
                <c:pt idx="6">
                  <c:v>77</c:v>
                </c:pt>
                <c:pt idx="9">
                  <c:v>31</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4718</c:v>
                </c:pt>
                <c:pt idx="3">
                  <c:v>4819</c:v>
                </c:pt>
                <c:pt idx="6">
                  <c:v>4755</c:v>
                </c:pt>
                <c:pt idx="9">
                  <c:v>4839</c:v>
                </c:pt>
                <c:pt idx="12">
                  <c:v>4816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52</c:v>
                </c:pt>
                <c:pt idx="3">
                  <c:v>48</c:v>
                </c:pt>
                <c:pt idx="6">
                  <c:v>42</c:v>
                </c:pt>
                <c:pt idx="9">
                  <c:v>52</c:v>
                </c:pt>
                <c:pt idx="12">
                  <c:v>48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10341</c:v>
                </c:pt>
                <c:pt idx="3">
                  <c:v>10450</c:v>
                </c:pt>
                <c:pt idx="6">
                  <c:v>10530</c:v>
                </c:pt>
                <c:pt idx="9">
                  <c:v>10403</c:v>
                </c:pt>
                <c:pt idx="12">
                  <c:v>10481</c:v>
                </c:pt>
              </c:numCache>
            </c:numRef>
          </c:val>
        </c:ser>
        <c:dLbls>
          <c:showLegendKey val="0"/>
          <c:showVal val="0"/>
          <c:showCatName val="0"/>
          <c:showSerName val="0"/>
          <c:showPercent val="0"/>
          <c:showBubbleSize val="0"/>
        </c:dLbls>
        <c:gapWidth val="100"/>
        <c:overlap val="100"/>
        <c:axId val="192408576"/>
        <c:axId val="192410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4799</c:v>
                </c:pt>
                <c:pt idx="2">
                  <c:v>#N/A</c:v>
                </c:pt>
                <c:pt idx="3">
                  <c:v>#N/A</c:v>
                </c:pt>
                <c:pt idx="4">
                  <c:v>4820</c:v>
                </c:pt>
                <c:pt idx="5">
                  <c:v>#N/A</c:v>
                </c:pt>
                <c:pt idx="6">
                  <c:v>#N/A</c:v>
                </c:pt>
                <c:pt idx="7">
                  <c:v>4820</c:v>
                </c:pt>
                <c:pt idx="8">
                  <c:v>#N/A</c:v>
                </c:pt>
                <c:pt idx="9">
                  <c:v>#N/A</c:v>
                </c:pt>
                <c:pt idx="10">
                  <c:v>4701</c:v>
                </c:pt>
                <c:pt idx="11">
                  <c:v>#N/A</c:v>
                </c:pt>
                <c:pt idx="12">
                  <c:v>#N/A</c:v>
                </c:pt>
                <c:pt idx="13">
                  <c:v>4651</c:v>
                </c:pt>
                <c:pt idx="14">
                  <c:v>#N/A</c:v>
                </c:pt>
              </c:numCache>
            </c:numRef>
          </c:val>
          <c:smooth val="0"/>
        </c:ser>
        <c:dLbls>
          <c:showLegendKey val="0"/>
          <c:showVal val="0"/>
          <c:showCatName val="0"/>
          <c:showSerName val="0"/>
          <c:showPercent val="0"/>
          <c:showBubbleSize val="0"/>
        </c:dLbls>
        <c:marker val="1"/>
        <c:smooth val="0"/>
        <c:axId val="192408576"/>
        <c:axId val="192410752"/>
      </c:lineChart>
      <c:catAx>
        <c:axId val="19240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410752"/>
        <c:crosses val="autoZero"/>
        <c:auto val="1"/>
        <c:lblAlgn val="ctr"/>
        <c:lblOffset val="100"/>
        <c:tickLblSkip val="1"/>
        <c:tickMarkSkip val="1"/>
        <c:noMultiLvlLbl val="0"/>
      </c:catAx>
      <c:valAx>
        <c:axId val="19241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40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101132</c:v>
                </c:pt>
                <c:pt idx="5">
                  <c:v>102675</c:v>
                </c:pt>
                <c:pt idx="8">
                  <c:v>102549</c:v>
                </c:pt>
                <c:pt idx="11">
                  <c:v>102688</c:v>
                </c:pt>
                <c:pt idx="14">
                  <c:v>102543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24101</c:v>
                </c:pt>
                <c:pt idx="5">
                  <c:v>22747</c:v>
                </c:pt>
                <c:pt idx="8">
                  <c:v>21088</c:v>
                </c:pt>
                <c:pt idx="11">
                  <c:v>20046</c:v>
                </c:pt>
                <c:pt idx="14">
                  <c:v>18741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3150</c:v>
                </c:pt>
                <c:pt idx="5">
                  <c:v>5434</c:v>
                </c:pt>
                <c:pt idx="8">
                  <c:v>7244</c:v>
                </c:pt>
                <c:pt idx="11">
                  <c:v>10891</c:v>
                </c:pt>
                <c:pt idx="14">
                  <c:v>12383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568</c:v>
                </c:pt>
                <c:pt idx="3">
                  <c:v>568</c:v>
                </c:pt>
                <c:pt idx="6">
                  <c:v>550</c:v>
                </c:pt>
                <c:pt idx="9">
                  <c:v>611</c:v>
                </c:pt>
                <c:pt idx="12">
                  <c:v>523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19331</c:v>
                </c:pt>
                <c:pt idx="3">
                  <c:v>18003</c:v>
                </c:pt>
                <c:pt idx="6">
                  <c:v>17476</c:v>
                </c:pt>
                <c:pt idx="9">
                  <c:v>16796</c:v>
                </c:pt>
                <c:pt idx="12">
                  <c:v>16055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362</c:v>
                </c:pt>
                <c:pt idx="3">
                  <c:v>271</c:v>
                </c:pt>
                <c:pt idx="6">
                  <c:v>198</c:v>
                </c:pt>
                <c:pt idx="9">
                  <c:v>162</c:v>
                </c:pt>
                <c:pt idx="12">
                  <c:v>136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72285</c:v>
                </c:pt>
                <c:pt idx="3">
                  <c:v>70327</c:v>
                </c:pt>
                <c:pt idx="6">
                  <c:v>68565</c:v>
                </c:pt>
                <c:pt idx="9">
                  <c:v>68492</c:v>
                </c:pt>
                <c:pt idx="12">
                  <c:v>66791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3376</c:v>
                </c:pt>
                <c:pt idx="3">
                  <c:v>3153</c:v>
                </c:pt>
                <c:pt idx="6">
                  <c:v>3038</c:v>
                </c:pt>
                <c:pt idx="9">
                  <c:v>2270</c:v>
                </c:pt>
                <c:pt idx="12">
                  <c:v>762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99118</c:v>
                </c:pt>
                <c:pt idx="3">
                  <c:v>99159</c:v>
                </c:pt>
                <c:pt idx="6">
                  <c:v>97044</c:v>
                </c:pt>
                <c:pt idx="9">
                  <c:v>95899</c:v>
                </c:pt>
                <c:pt idx="12">
                  <c:v>95045</c:v>
                </c:pt>
              </c:numCache>
            </c:numRef>
          </c:val>
        </c:ser>
        <c:dLbls>
          <c:showLegendKey val="0"/>
          <c:showVal val="0"/>
          <c:showCatName val="0"/>
          <c:showSerName val="0"/>
          <c:showPercent val="0"/>
          <c:showBubbleSize val="0"/>
        </c:dLbls>
        <c:gapWidth val="100"/>
        <c:overlap val="100"/>
        <c:axId val="192603264"/>
        <c:axId val="192605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66657</c:v>
                </c:pt>
                <c:pt idx="2">
                  <c:v>#N/A</c:v>
                </c:pt>
                <c:pt idx="3">
                  <c:v>#N/A</c:v>
                </c:pt>
                <c:pt idx="4">
                  <c:v>60626</c:v>
                </c:pt>
                <c:pt idx="5">
                  <c:v>#N/A</c:v>
                </c:pt>
                <c:pt idx="6">
                  <c:v>#N/A</c:v>
                </c:pt>
                <c:pt idx="7">
                  <c:v>55990</c:v>
                </c:pt>
                <c:pt idx="8">
                  <c:v>#N/A</c:v>
                </c:pt>
                <c:pt idx="9">
                  <c:v>#N/A</c:v>
                </c:pt>
                <c:pt idx="10">
                  <c:v>50605</c:v>
                </c:pt>
                <c:pt idx="11">
                  <c:v>#N/A</c:v>
                </c:pt>
                <c:pt idx="12">
                  <c:v>#N/A</c:v>
                </c:pt>
                <c:pt idx="13">
                  <c:v>45646</c:v>
                </c:pt>
                <c:pt idx="14">
                  <c:v>#N/A</c:v>
                </c:pt>
              </c:numCache>
            </c:numRef>
          </c:val>
          <c:smooth val="0"/>
        </c:ser>
        <c:dLbls>
          <c:showLegendKey val="0"/>
          <c:showVal val="0"/>
          <c:showCatName val="0"/>
          <c:showSerName val="0"/>
          <c:showPercent val="0"/>
          <c:showBubbleSize val="0"/>
        </c:dLbls>
        <c:marker val="1"/>
        <c:smooth val="0"/>
        <c:axId val="192603264"/>
        <c:axId val="192605184"/>
      </c:lineChart>
      <c:catAx>
        <c:axId val="19260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605184"/>
        <c:crosses val="autoZero"/>
        <c:auto val="1"/>
        <c:lblAlgn val="ctr"/>
        <c:lblOffset val="100"/>
        <c:tickLblSkip val="1"/>
        <c:tickMarkSkip val="1"/>
        <c:noMultiLvlLbl val="0"/>
      </c:catAx>
      <c:valAx>
        <c:axId val="19260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60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273,053
270,017
217.43
102,355,935
96,768,696
4,375,226
55,770,998
95,750,523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97.2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財政力指数</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分母となる基準財政需要額は児童福祉，障害福祉，生活保護などの社会保障費の増加及び臨時財政対策債の償還費の増加などに伴い増加を続けている。一方で，分子となる基準財政収入額は，</a:t>
          </a:r>
          <a:r>
            <a:rPr lang="ja-JP" altLang="ja-JP" sz="1100" b="0" i="0" baseline="0">
              <a:solidFill>
                <a:schemeClr val="dk1"/>
              </a:solidFill>
              <a:effectLst/>
              <a:latin typeface="+mn-lt"/>
              <a:ea typeface="+mn-ea"/>
              <a:cs typeface="+mn-cs"/>
            </a:rPr>
            <a:t>平成21年度</a:t>
          </a:r>
          <a:r>
            <a:rPr lang="ja-JP" altLang="en-US" sz="1100" b="0" i="0" baseline="0">
              <a:solidFill>
                <a:schemeClr val="dk1"/>
              </a:solidFill>
              <a:effectLst/>
              <a:latin typeface="+mn-lt"/>
              <a:ea typeface="+mn-ea"/>
              <a:cs typeface="+mn-cs"/>
            </a:rPr>
            <a:t>から平成</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年度の</a:t>
          </a:r>
          <a:r>
            <a:rPr lang="ja-JP" altLang="ja-JP" sz="1100" b="0" i="0" baseline="0">
              <a:solidFill>
                <a:schemeClr val="dk1"/>
              </a:solidFill>
              <a:effectLst/>
              <a:latin typeface="+mn-lt"/>
              <a:ea typeface="+mn-ea"/>
              <a:cs typeface="+mn-cs"/>
            </a:rPr>
            <a:t>世界的な不況</a:t>
          </a:r>
          <a:r>
            <a:rPr lang="ja-JP" altLang="en-US" sz="1100" b="0" i="0" baseline="0">
              <a:solidFill>
                <a:schemeClr val="dk1"/>
              </a:solidFill>
              <a:effectLst/>
              <a:latin typeface="+mn-lt"/>
              <a:ea typeface="+mn-ea"/>
              <a:cs typeface="+mn-cs"/>
            </a:rPr>
            <a:t>や，東日本大震災</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伴う</a:t>
          </a:r>
          <a:r>
            <a:rPr lang="ja-JP" altLang="ja-JP" sz="1100" b="0" i="0" baseline="0">
              <a:solidFill>
                <a:schemeClr val="dk1"/>
              </a:solidFill>
              <a:effectLst/>
              <a:latin typeface="+mn-lt"/>
              <a:ea typeface="+mn-ea"/>
              <a:cs typeface="+mn-cs"/>
            </a:rPr>
            <a:t>市税収入の</a:t>
          </a:r>
          <a:r>
            <a:rPr lang="ja-JP" altLang="en-US" sz="1100" b="0" i="0" baseline="0">
              <a:solidFill>
                <a:schemeClr val="dk1"/>
              </a:solidFill>
              <a:effectLst/>
              <a:latin typeface="+mn-lt"/>
              <a:ea typeface="+mn-ea"/>
              <a:cs typeface="+mn-cs"/>
            </a:rPr>
            <a:t>減少により低迷しており，このため財政力指数は低下傾向にある。平成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年度は市税収入が回復したため昨年度と同じ水準となった。</a:t>
          </a:r>
        </a:p>
        <a:p>
          <a:pPr rtl="0"/>
          <a:r>
            <a:rPr lang="ja-JP" altLang="en-US" sz="1100" b="0" i="0" baseline="0">
              <a:solidFill>
                <a:schemeClr val="dk1"/>
              </a:solidFill>
              <a:effectLst/>
              <a:latin typeface="+mn-lt"/>
              <a:ea typeface="+mn-ea"/>
              <a:cs typeface="+mn-cs"/>
            </a:rPr>
            <a:t>　類似団体平均も本市と同水準で推移している。</a:t>
          </a:r>
        </a:p>
        <a:p>
          <a:pPr rtl="0"/>
          <a:r>
            <a:rPr lang="ja-JP" altLang="en-US" sz="1100" b="0" i="0" baseline="0">
              <a:solidFill>
                <a:schemeClr val="dk1"/>
              </a:solidFill>
              <a:effectLst/>
              <a:latin typeface="+mn-lt"/>
              <a:ea typeface="+mn-ea"/>
              <a:cs typeface="+mn-cs"/>
            </a:rPr>
            <a:t>　今後は，</a:t>
          </a:r>
          <a:r>
            <a:rPr lang="ja-JP" altLang="ja-JP" sz="1100" b="0" i="0" baseline="0">
              <a:solidFill>
                <a:schemeClr val="dk1"/>
              </a:solidFill>
              <a:effectLst/>
              <a:latin typeface="+mn-lt"/>
              <a:ea typeface="+mn-ea"/>
              <a:cs typeface="+mn-cs"/>
            </a:rPr>
            <a:t>地域経済の活性化</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市税収入の</a:t>
          </a:r>
          <a:r>
            <a:rPr lang="ja-JP" altLang="en-US" sz="1100" b="0" i="0" baseline="0">
              <a:solidFill>
                <a:schemeClr val="dk1"/>
              </a:solidFill>
              <a:effectLst/>
              <a:latin typeface="+mn-lt"/>
              <a:ea typeface="+mn-ea"/>
              <a:cs typeface="+mn-cs"/>
            </a:rPr>
            <a:t>増加を図るなど，引き続き</a:t>
          </a:r>
          <a:r>
            <a:rPr lang="ja-JP" altLang="ja-JP" sz="1100" b="0" i="0" baseline="0">
              <a:solidFill>
                <a:schemeClr val="dk1"/>
              </a:solidFill>
              <a:effectLst/>
              <a:latin typeface="+mn-lt"/>
              <a:ea typeface="+mn-ea"/>
              <a:cs typeface="+mn-cs"/>
            </a:rPr>
            <a:t>財政基盤の強化に努める。</a:t>
          </a:r>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86783</xdr:rowOff>
    </xdr:to>
    <xdr:cxnSp macro="">
      <xdr:nvCxnSpPr>
        <xdr:cNvPr id="68" name="直線コネクタ 67"/>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86783</xdr:rowOff>
    </xdr:to>
    <xdr:cxnSp macro="">
      <xdr:nvCxnSpPr>
        <xdr:cNvPr id="71" name="直線コネクタ 70"/>
        <xdr:cNvCxnSpPr/>
      </xdr:nvCxnSpPr>
      <xdr:spPr>
        <a:xfrm>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66675</xdr:rowOff>
    </xdr:to>
    <xdr:cxnSp macro="">
      <xdr:nvCxnSpPr>
        <xdr:cNvPr id="74" name="直線コネクタ 73"/>
        <xdr:cNvCxnSpPr/>
      </xdr:nvCxnSpPr>
      <xdr:spPr>
        <a:xfrm>
          <a:off x="2336800" y="686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40</xdr:row>
      <xdr:rowOff>6350</xdr:rowOff>
    </xdr:to>
    <xdr:cxnSp macro="">
      <xdr:nvCxnSpPr>
        <xdr:cNvPr id="77" name="直線コネクタ 76"/>
        <xdr:cNvCxnSpPr/>
      </xdr:nvCxnSpPr>
      <xdr:spPr>
        <a:xfrm>
          <a:off x="1447800" y="678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1" name="テキスト ボックス 80"/>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92" name="テキスト ボックス 91"/>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41927</xdr:rowOff>
    </xdr:from>
    <xdr:ext cx="762000" cy="259045"/>
    <xdr:sp macro="" textlink="">
      <xdr:nvSpPr>
        <xdr:cNvPr id="94" name="テキスト ボックス 93"/>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5" name="円/楕円 94"/>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132944</xdr:rowOff>
    </xdr:from>
    <xdr:ext cx="762000" cy="259045"/>
    <xdr:sp macro="" textlink="">
      <xdr:nvSpPr>
        <xdr:cNvPr id="96" name="テキスト ボックス 95"/>
        <xdr:cNvSpPr txBox="1"/>
      </xdr:nvSpPr>
      <xdr:spPr>
        <a:xfrm>
          <a:off x="1066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a:t>
          </a:r>
          <a:r>
            <a:rPr lang="ja-JP" altLang="en-US" sz="1100" b="0" i="0" baseline="0">
              <a:solidFill>
                <a:schemeClr val="dk1"/>
              </a:solidFill>
              <a:effectLst/>
              <a:latin typeface="+mn-lt"/>
              <a:ea typeface="+mn-ea"/>
              <a:cs typeface="+mn-cs"/>
            </a:rPr>
            <a:t>社会保障関係経費が増加するなか</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の削減や公債費の減少など行財政改革の推進により一定の値を保っている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類似団体平均との比較は，</a:t>
          </a:r>
          <a:r>
            <a:rPr lang="ja-JP" altLang="en-US" sz="1100" b="0" i="0" baseline="0">
              <a:solidFill>
                <a:schemeClr val="dk1"/>
              </a:solidFill>
              <a:effectLst/>
              <a:latin typeface="+mn-lt"/>
              <a:ea typeface="+mn-ea"/>
              <a:cs typeface="+mn-cs"/>
            </a:rPr>
            <a:t>各年度とも</a:t>
          </a:r>
          <a:r>
            <a:rPr lang="ja-JP" altLang="ja-JP" sz="1100" b="0" i="0" baseline="0">
              <a:solidFill>
                <a:schemeClr val="dk1"/>
              </a:solidFill>
              <a:effectLst/>
              <a:latin typeface="+mn-lt"/>
              <a:ea typeface="+mn-ea"/>
              <a:cs typeface="+mn-cs"/>
            </a:rPr>
            <a:t>大きく下回っており，財政構造の弾力性が高いことを示している。</a:t>
          </a:r>
          <a:endParaRPr lang="ja-JP" altLang="ja-JP" sz="1400">
            <a:effectLst/>
          </a:endParaRPr>
        </a:p>
        <a:p>
          <a:pPr rtl="0"/>
          <a:r>
            <a:rPr lang="ja-JP" altLang="ja-JP" sz="1100" b="0" i="0" baseline="0">
              <a:solidFill>
                <a:schemeClr val="dk1"/>
              </a:solidFill>
              <a:effectLst/>
              <a:latin typeface="+mn-lt"/>
              <a:ea typeface="+mn-ea"/>
              <a:cs typeface="+mn-cs"/>
            </a:rPr>
            <a:t>　今後は，市債発行の抑制による公債費の縮減，職員定数や給与等の適正化など経常的経費の削減に努めるとともに，市税の収納強化による歳入の確保を図り，財政構造の健全性・弾力性の確保に努める。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129963</xdr:rowOff>
    </xdr:from>
    <xdr:to>
      <xdr:col>7</xdr:col>
      <xdr:colOff>152400</xdr:colOff>
      <xdr:row>61</xdr:row>
      <xdr:rowOff>6773</xdr:rowOff>
    </xdr:to>
    <xdr:cxnSp macro="">
      <xdr:nvCxnSpPr>
        <xdr:cNvPr id="131" name="直線コネクタ 130"/>
        <xdr:cNvCxnSpPr/>
      </xdr:nvCxnSpPr>
      <xdr:spPr>
        <a:xfrm>
          <a:off x="4114800" y="104169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129963</xdr:rowOff>
    </xdr:from>
    <xdr:to>
      <xdr:col>6</xdr:col>
      <xdr:colOff>0</xdr:colOff>
      <xdr:row>60</xdr:row>
      <xdr:rowOff>146050</xdr:rowOff>
    </xdr:to>
    <xdr:cxnSp macro="">
      <xdr:nvCxnSpPr>
        <xdr:cNvPr id="134" name="直線コネクタ 133"/>
        <xdr:cNvCxnSpPr/>
      </xdr:nvCxnSpPr>
      <xdr:spPr>
        <a:xfrm flipV="1">
          <a:off x="3225800" y="1041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57573</xdr:rowOff>
    </xdr:from>
    <xdr:to>
      <xdr:col>4</xdr:col>
      <xdr:colOff>482600</xdr:colOff>
      <xdr:row>60</xdr:row>
      <xdr:rowOff>146050</xdr:rowOff>
    </xdr:to>
    <xdr:cxnSp macro="">
      <xdr:nvCxnSpPr>
        <xdr:cNvPr id="137" name="直線コネクタ 136"/>
        <xdr:cNvCxnSpPr/>
      </xdr:nvCxnSpPr>
      <xdr:spPr>
        <a:xfrm>
          <a:off x="2336800" y="103445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57573</xdr:rowOff>
    </xdr:from>
    <xdr:to>
      <xdr:col>3</xdr:col>
      <xdr:colOff>279400</xdr:colOff>
      <xdr:row>61</xdr:row>
      <xdr:rowOff>143510</xdr:rowOff>
    </xdr:to>
    <xdr:cxnSp macro="">
      <xdr:nvCxnSpPr>
        <xdr:cNvPr id="140" name="直線コネクタ 139"/>
        <xdr:cNvCxnSpPr/>
      </xdr:nvCxnSpPr>
      <xdr:spPr>
        <a:xfrm flipV="1">
          <a:off x="1447800" y="1034457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42" name="テキスト ボックス 14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44" name="テキスト ボックス 143"/>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127423</xdr:rowOff>
    </xdr:from>
    <xdr:to>
      <xdr:col>7</xdr:col>
      <xdr:colOff>203200</xdr:colOff>
      <xdr:row>61</xdr:row>
      <xdr:rowOff>57573</xdr:rowOff>
    </xdr:to>
    <xdr:sp macro="" textlink="">
      <xdr:nvSpPr>
        <xdr:cNvPr id="150" name="円/楕円 149"/>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143950</xdr:rowOff>
    </xdr:from>
    <xdr:ext cx="762000" cy="259045"/>
    <xdr:sp macro="" textlink="">
      <xdr:nvSpPr>
        <xdr:cNvPr id="151"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79163</xdr:rowOff>
    </xdr:from>
    <xdr:to>
      <xdr:col>6</xdr:col>
      <xdr:colOff>50800</xdr:colOff>
      <xdr:row>61</xdr:row>
      <xdr:rowOff>9313</xdr:rowOff>
    </xdr:to>
    <xdr:sp macro="" textlink="">
      <xdr:nvSpPr>
        <xdr:cNvPr id="152" name="円/楕円 151"/>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19490</xdr:rowOff>
    </xdr:from>
    <xdr:ext cx="736600" cy="259045"/>
    <xdr:sp macro="" textlink="">
      <xdr:nvSpPr>
        <xdr:cNvPr id="153" name="テキスト ボックス 152"/>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95250</xdr:rowOff>
    </xdr:from>
    <xdr:to>
      <xdr:col>4</xdr:col>
      <xdr:colOff>533400</xdr:colOff>
      <xdr:row>61</xdr:row>
      <xdr:rowOff>25400</xdr:rowOff>
    </xdr:to>
    <xdr:sp macro="" textlink="">
      <xdr:nvSpPr>
        <xdr:cNvPr id="154" name="円/楕円 153"/>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35577</xdr:rowOff>
    </xdr:from>
    <xdr:ext cx="762000" cy="259045"/>
    <xdr:sp macro="" textlink="">
      <xdr:nvSpPr>
        <xdr:cNvPr id="155" name="テキスト ボックス 154"/>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6773</xdr:rowOff>
    </xdr:from>
    <xdr:to>
      <xdr:col>3</xdr:col>
      <xdr:colOff>330200</xdr:colOff>
      <xdr:row>60</xdr:row>
      <xdr:rowOff>108373</xdr:rowOff>
    </xdr:to>
    <xdr:sp macro="" textlink="">
      <xdr:nvSpPr>
        <xdr:cNvPr id="156" name="円/楕円 155"/>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118550</xdr:rowOff>
    </xdr:from>
    <xdr:ext cx="762000" cy="259045"/>
    <xdr:sp macro="" textlink="">
      <xdr:nvSpPr>
        <xdr:cNvPr id="157" name="テキスト ボックス 156"/>
        <xdr:cNvSpPr txBox="1"/>
      </xdr:nvSpPr>
      <xdr:spPr>
        <a:xfrm>
          <a:off x="1955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8" name="円/楕円 157"/>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59" name="テキスト ボックス 158"/>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人口1人当たり人件費・物件費等決算額は，平成23年度は東日本大震災に伴う災害廃棄物処分などの臨時的な物件費があったことから一時的に増加したが，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年度以降は</a:t>
          </a:r>
          <a:r>
            <a:rPr lang="ja-JP" altLang="ja-JP" sz="1100" b="0" i="0" baseline="0">
              <a:solidFill>
                <a:schemeClr val="dk1"/>
              </a:solidFill>
              <a:effectLst/>
              <a:latin typeface="+mn-lt"/>
              <a:ea typeface="+mn-ea"/>
              <a:cs typeface="+mn-cs"/>
            </a:rPr>
            <a:t>それ以前の水準に回復した。</a:t>
          </a:r>
          <a:endParaRPr lang="ja-JP" altLang="ja-JP" sz="1400">
            <a:effectLst/>
          </a:endParaRPr>
        </a:p>
        <a:p>
          <a:pPr rtl="0"/>
          <a:r>
            <a:rPr lang="ja-JP" altLang="ja-JP" sz="1100" b="0" i="0" baseline="0">
              <a:solidFill>
                <a:schemeClr val="dk1"/>
              </a:solidFill>
              <a:effectLst/>
              <a:latin typeface="+mn-lt"/>
              <a:ea typeface="+mn-ea"/>
              <a:cs typeface="+mn-cs"/>
            </a:rPr>
            <a:t>　類似団体平均との比較は，</a:t>
          </a:r>
          <a:r>
            <a:rPr lang="ja-JP" altLang="en-US" sz="1100" b="0" i="0" baseline="0">
              <a:solidFill>
                <a:schemeClr val="dk1"/>
              </a:solidFill>
              <a:effectLst/>
              <a:latin typeface="+mn-lt"/>
              <a:ea typeface="+mn-ea"/>
              <a:cs typeface="+mn-cs"/>
            </a:rPr>
            <a:t>各年度とも上回った値で推移している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引き続き，職員定数や給与等の適正化，事務事業の効率化の推進，内部管理経費の見直し等により人件費，物件費の抑制に努める。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99068</xdr:rowOff>
    </xdr:from>
    <xdr:to>
      <xdr:col>7</xdr:col>
      <xdr:colOff>152400</xdr:colOff>
      <xdr:row>83</xdr:row>
      <xdr:rowOff>102429</xdr:rowOff>
    </xdr:to>
    <xdr:cxnSp macro="">
      <xdr:nvCxnSpPr>
        <xdr:cNvPr id="196" name="直線コネクタ 195"/>
        <xdr:cNvCxnSpPr/>
      </xdr:nvCxnSpPr>
      <xdr:spPr>
        <a:xfrm flipV="1">
          <a:off x="4114800" y="14329418"/>
          <a:ext cx="8382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102429</xdr:rowOff>
    </xdr:from>
    <xdr:to>
      <xdr:col>6</xdr:col>
      <xdr:colOff>0</xdr:colOff>
      <xdr:row>84</xdr:row>
      <xdr:rowOff>34289</xdr:rowOff>
    </xdr:to>
    <xdr:cxnSp macro="">
      <xdr:nvCxnSpPr>
        <xdr:cNvPr id="199" name="直線コネクタ 198"/>
        <xdr:cNvCxnSpPr/>
      </xdr:nvCxnSpPr>
      <xdr:spPr>
        <a:xfrm flipV="1">
          <a:off x="3225800" y="14332779"/>
          <a:ext cx="889000" cy="10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122991</xdr:rowOff>
    </xdr:from>
    <xdr:to>
      <xdr:col>4</xdr:col>
      <xdr:colOff>482600</xdr:colOff>
      <xdr:row>84</xdr:row>
      <xdr:rowOff>34289</xdr:rowOff>
    </xdr:to>
    <xdr:cxnSp macro="">
      <xdr:nvCxnSpPr>
        <xdr:cNvPr id="202" name="直線コネクタ 201"/>
        <xdr:cNvCxnSpPr/>
      </xdr:nvCxnSpPr>
      <xdr:spPr>
        <a:xfrm>
          <a:off x="2336800" y="14353341"/>
          <a:ext cx="889000" cy="8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122991</xdr:rowOff>
    </xdr:from>
    <xdr:to>
      <xdr:col>3</xdr:col>
      <xdr:colOff>279400</xdr:colOff>
      <xdr:row>83</xdr:row>
      <xdr:rowOff>135866</xdr:rowOff>
    </xdr:to>
    <xdr:cxnSp macro="">
      <xdr:nvCxnSpPr>
        <xdr:cNvPr id="205" name="直線コネクタ 204"/>
        <xdr:cNvCxnSpPr/>
      </xdr:nvCxnSpPr>
      <xdr:spPr>
        <a:xfrm flipV="1">
          <a:off x="1447800" y="14353341"/>
          <a:ext cx="889000" cy="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48268</xdr:rowOff>
    </xdr:from>
    <xdr:to>
      <xdr:col>7</xdr:col>
      <xdr:colOff>203200</xdr:colOff>
      <xdr:row>83</xdr:row>
      <xdr:rowOff>149868</xdr:rowOff>
    </xdr:to>
    <xdr:sp macro="" textlink="">
      <xdr:nvSpPr>
        <xdr:cNvPr id="215" name="円/楕円 214"/>
        <xdr:cNvSpPr/>
      </xdr:nvSpPr>
      <xdr:spPr>
        <a:xfrm>
          <a:off x="4902200" y="142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64795</xdr:rowOff>
    </xdr:from>
    <xdr:ext cx="762000" cy="259045"/>
    <xdr:sp macro="" textlink="">
      <xdr:nvSpPr>
        <xdr:cNvPr id="216" name="人件費・物件費等の状況該当値テキスト"/>
        <xdr:cNvSpPr txBox="1"/>
      </xdr:nvSpPr>
      <xdr:spPr>
        <a:xfrm>
          <a:off x="5041900" y="1412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51629</xdr:rowOff>
    </xdr:from>
    <xdr:to>
      <xdr:col>6</xdr:col>
      <xdr:colOff>50800</xdr:colOff>
      <xdr:row>83</xdr:row>
      <xdr:rowOff>153229</xdr:rowOff>
    </xdr:to>
    <xdr:sp macro="" textlink="">
      <xdr:nvSpPr>
        <xdr:cNvPr id="217" name="円/楕円 216"/>
        <xdr:cNvSpPr/>
      </xdr:nvSpPr>
      <xdr:spPr>
        <a:xfrm>
          <a:off x="4064000" y="142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163406</xdr:rowOff>
    </xdr:from>
    <xdr:ext cx="736600" cy="259045"/>
    <xdr:sp macro="" textlink="">
      <xdr:nvSpPr>
        <xdr:cNvPr id="218" name="テキスト ボックス 217"/>
        <xdr:cNvSpPr txBox="1"/>
      </xdr:nvSpPr>
      <xdr:spPr>
        <a:xfrm>
          <a:off x="3733800" y="1405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94,206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154939</xdr:rowOff>
    </xdr:from>
    <xdr:to>
      <xdr:col>4</xdr:col>
      <xdr:colOff>533400</xdr:colOff>
      <xdr:row>84</xdr:row>
      <xdr:rowOff>85089</xdr:rowOff>
    </xdr:to>
    <xdr:sp macro="" textlink="">
      <xdr:nvSpPr>
        <xdr:cNvPr id="219" name="円/楕円 218"/>
        <xdr:cNvSpPr/>
      </xdr:nvSpPr>
      <xdr:spPr>
        <a:xfrm>
          <a:off x="3175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95266</xdr:rowOff>
    </xdr:from>
    <xdr:ext cx="762000" cy="259045"/>
    <xdr:sp macro="" textlink="">
      <xdr:nvSpPr>
        <xdr:cNvPr id="220" name="テキスト ボックス 219"/>
        <xdr:cNvSpPr txBox="1"/>
      </xdr:nvSpPr>
      <xdr:spPr>
        <a:xfrm>
          <a:off x="2844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72191</xdr:rowOff>
    </xdr:from>
    <xdr:to>
      <xdr:col>3</xdr:col>
      <xdr:colOff>330200</xdr:colOff>
      <xdr:row>84</xdr:row>
      <xdr:rowOff>2341</xdr:rowOff>
    </xdr:to>
    <xdr:sp macro="" textlink="">
      <xdr:nvSpPr>
        <xdr:cNvPr id="221" name="円/楕円 220"/>
        <xdr:cNvSpPr/>
      </xdr:nvSpPr>
      <xdr:spPr>
        <a:xfrm>
          <a:off x="2286000" y="143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12518</xdr:rowOff>
    </xdr:from>
    <xdr:ext cx="762000" cy="259045"/>
    <xdr:sp macro="" textlink="">
      <xdr:nvSpPr>
        <xdr:cNvPr id="222" name="テキスト ボックス 221"/>
        <xdr:cNvSpPr txBox="1"/>
      </xdr:nvSpPr>
      <xdr:spPr>
        <a:xfrm>
          <a:off x="1955800" y="140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95,399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85066</xdr:rowOff>
    </xdr:from>
    <xdr:to>
      <xdr:col>2</xdr:col>
      <xdr:colOff>127000</xdr:colOff>
      <xdr:row>84</xdr:row>
      <xdr:rowOff>15216</xdr:rowOff>
    </xdr:to>
    <xdr:sp macro="" textlink="">
      <xdr:nvSpPr>
        <xdr:cNvPr id="223" name="円/楕円 222"/>
        <xdr:cNvSpPr/>
      </xdr:nvSpPr>
      <xdr:spPr>
        <a:xfrm>
          <a:off x="1397000" y="1431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25393</xdr:rowOff>
    </xdr:from>
    <xdr:ext cx="762000" cy="259045"/>
    <xdr:sp macro="" textlink="">
      <xdr:nvSpPr>
        <xdr:cNvPr id="224" name="テキスト ボックス 223"/>
        <xdr:cNvSpPr txBox="1"/>
      </xdr:nvSpPr>
      <xdr:spPr>
        <a:xfrm>
          <a:off x="1066800" y="1408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a:solidFill>
                <a:schemeClr val="tx1"/>
              </a:solidFill>
              <a:latin typeface="ＭＳ Ｐゴシック"/>
            </a:rPr>
            <a:t>ラスパイレス指数は，概ね</a:t>
          </a:r>
          <a:r>
            <a:rPr kumimoji="1" lang="en-US" altLang="ja-JP" sz="1100">
              <a:solidFill>
                <a:schemeClr val="tx1"/>
              </a:solidFill>
              <a:latin typeface="ＭＳ Ｐゴシック"/>
            </a:rPr>
            <a:t>100</a:t>
          </a:r>
          <a:r>
            <a:rPr kumimoji="1" lang="ja-JP" altLang="en-US" sz="1100">
              <a:solidFill>
                <a:schemeClr val="tx1"/>
              </a:solidFill>
              <a:latin typeface="ＭＳ Ｐゴシック"/>
            </a:rPr>
            <a:t>の値であったが，平成</a:t>
          </a:r>
          <a:r>
            <a:rPr kumimoji="1" lang="en-US" altLang="ja-JP" sz="1100">
              <a:solidFill>
                <a:schemeClr val="tx1"/>
              </a:solidFill>
              <a:latin typeface="ＭＳ Ｐゴシック"/>
            </a:rPr>
            <a:t>23</a:t>
          </a:r>
          <a:r>
            <a:rPr kumimoji="1" lang="ja-JP" altLang="en-US" sz="1100">
              <a:solidFill>
                <a:schemeClr val="tx1"/>
              </a:solidFill>
              <a:latin typeface="ＭＳ Ｐゴシック"/>
            </a:rPr>
            <a:t>年度（平成</a:t>
          </a:r>
          <a:r>
            <a:rPr kumimoji="1" lang="en-US" altLang="ja-JP" sz="1100">
              <a:solidFill>
                <a:schemeClr val="tx1"/>
              </a:solidFill>
              <a:latin typeface="ＭＳ Ｐゴシック"/>
            </a:rPr>
            <a:t>24</a:t>
          </a:r>
          <a:r>
            <a:rPr kumimoji="1" lang="ja-JP" altLang="en-US" sz="1100">
              <a:solidFill>
                <a:schemeClr val="tx1"/>
              </a:solidFill>
              <a:latin typeface="ＭＳ Ｐゴシック"/>
            </a:rPr>
            <a:t>年度のラスパイレス指数）及び</a:t>
          </a:r>
          <a:r>
            <a:rPr kumimoji="1" lang="en-US" altLang="ja-JP" sz="1100">
              <a:solidFill>
                <a:schemeClr val="tx1"/>
              </a:solidFill>
              <a:latin typeface="ＭＳ Ｐゴシック"/>
            </a:rPr>
            <a:t>24</a:t>
          </a:r>
          <a:r>
            <a:rPr kumimoji="1" lang="ja-JP" altLang="en-US" sz="1100">
              <a:solidFill>
                <a:schemeClr val="tx1"/>
              </a:solidFill>
              <a:latin typeface="ＭＳ Ｐゴシック"/>
            </a:rPr>
            <a:t>年度（平成</a:t>
          </a:r>
          <a:r>
            <a:rPr kumimoji="1" lang="en-US" altLang="ja-JP" sz="1100">
              <a:solidFill>
                <a:schemeClr val="tx1"/>
              </a:solidFill>
              <a:latin typeface="ＭＳ Ｐゴシック"/>
            </a:rPr>
            <a:t>25</a:t>
          </a:r>
          <a:r>
            <a:rPr kumimoji="1" lang="ja-JP" altLang="en-US" sz="1100">
              <a:solidFill>
                <a:schemeClr val="tx1"/>
              </a:solidFill>
              <a:latin typeface="ＭＳ Ｐゴシック"/>
            </a:rPr>
            <a:t>年度のラスパイレス指数）は，国が東日本大震災の復興財源の確保等のため給与の減額支給措置を実施したことから，一時的に相対的に大きく上昇した。</a:t>
          </a:r>
        </a:p>
        <a:p>
          <a:r>
            <a:rPr kumimoji="1" lang="ja-JP" altLang="en-US" sz="1100">
              <a:solidFill>
                <a:schemeClr val="tx1"/>
              </a:solidFill>
              <a:latin typeface="ＭＳ Ｐゴシック"/>
            </a:rPr>
            <a:t>　なお，平成</a:t>
          </a:r>
          <a:r>
            <a:rPr kumimoji="1" lang="en-US" altLang="ja-JP" sz="1100">
              <a:solidFill>
                <a:schemeClr val="tx1"/>
              </a:solidFill>
              <a:latin typeface="ＭＳ Ｐゴシック"/>
            </a:rPr>
            <a:t>25</a:t>
          </a:r>
          <a:r>
            <a:rPr kumimoji="1" lang="ja-JP" altLang="en-US" sz="1100">
              <a:solidFill>
                <a:schemeClr val="tx1"/>
              </a:solidFill>
              <a:latin typeface="ＭＳ Ｐゴシック"/>
            </a:rPr>
            <a:t>年度７月には国に準じた職員給与の減額を実施している。</a:t>
          </a:r>
        </a:p>
        <a:p>
          <a:r>
            <a:rPr kumimoji="1" lang="ja-JP" altLang="en-US" sz="1100">
              <a:solidFill>
                <a:schemeClr val="tx1"/>
              </a:solidFill>
              <a:latin typeface="ＭＳ Ｐゴシック"/>
            </a:rPr>
            <a:t>　類似団体平均との比較においても，同程度で推移している。</a:t>
          </a:r>
        </a:p>
        <a:p>
          <a:r>
            <a:rPr kumimoji="1" lang="ja-JP" altLang="en-US" sz="1100">
              <a:solidFill>
                <a:schemeClr val="tx1"/>
              </a:solidFill>
              <a:latin typeface="ＭＳ Ｐゴシック"/>
            </a:rPr>
            <a:t>　引き続き，社会情勢の変化や国基準の動向を踏まえながら，職員給与の適正化に努める。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89</xdr:row>
      <xdr:rowOff>5504</xdr:rowOff>
    </xdr:to>
    <xdr:cxnSp macro="">
      <xdr:nvCxnSpPr>
        <xdr:cNvPr id="258" name="直線コネクタ 257"/>
        <xdr:cNvCxnSpPr/>
      </xdr:nvCxnSpPr>
      <xdr:spPr>
        <a:xfrm flipV="1">
          <a:off x="16179800" y="14613043"/>
          <a:ext cx="8382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5504</xdr:rowOff>
    </xdr:from>
    <xdr:to>
      <xdr:col>23</xdr:col>
      <xdr:colOff>406400</xdr:colOff>
      <xdr:row>89</xdr:row>
      <xdr:rowOff>13546</xdr:rowOff>
    </xdr:to>
    <xdr:cxnSp macro="">
      <xdr:nvCxnSpPr>
        <xdr:cNvPr id="261" name="直線コネクタ 260"/>
        <xdr:cNvCxnSpPr/>
      </xdr:nvCxnSpPr>
      <xdr:spPr>
        <a:xfrm flipV="1">
          <a:off x="15290800" y="1526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42350</xdr:rowOff>
    </xdr:from>
    <xdr:ext cx="736600" cy="259045"/>
    <xdr:sp macro="" textlink="">
      <xdr:nvSpPr>
        <xdr:cNvPr id="263" name="テキスト ボックス 262"/>
        <xdr:cNvSpPr txBox="1"/>
      </xdr:nvSpPr>
      <xdr:spPr>
        <a:xfrm>
          <a:off x="15798800" y="149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89</xdr:row>
      <xdr:rowOff>13546</xdr:rowOff>
    </xdr:to>
    <xdr:cxnSp macro="">
      <xdr:nvCxnSpPr>
        <xdr:cNvPr id="264" name="直線コネクタ 263"/>
        <xdr:cNvCxnSpPr/>
      </xdr:nvCxnSpPr>
      <xdr:spPr>
        <a:xfrm>
          <a:off x="14401800" y="14580870"/>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66" name="テキスト ボックス 265"/>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85</xdr:row>
      <xdr:rowOff>55880</xdr:rowOff>
    </xdr:to>
    <xdr:cxnSp macro="">
      <xdr:nvCxnSpPr>
        <xdr:cNvPr id="267" name="直線コネクタ 266"/>
        <xdr:cNvCxnSpPr/>
      </xdr:nvCxnSpPr>
      <xdr:spPr>
        <a:xfrm flipV="1">
          <a:off x="13512800" y="1458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69" name="テキスト ボックス 268"/>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1" name="テキスト ボックス 27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7" name="円/楕円 276"/>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132520</xdr:rowOff>
    </xdr:from>
    <xdr:ext cx="762000" cy="259045"/>
    <xdr:sp macro="" textlink="">
      <xdr:nvSpPr>
        <xdr:cNvPr id="278" name="給与水準   （国との比較）該当値テキスト"/>
        <xdr:cNvSpPr txBox="1"/>
      </xdr:nvSpPr>
      <xdr:spPr>
        <a:xfrm>
          <a:off x="17106900" y="145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126154</xdr:rowOff>
    </xdr:from>
    <xdr:to>
      <xdr:col>23</xdr:col>
      <xdr:colOff>457200</xdr:colOff>
      <xdr:row>89</xdr:row>
      <xdr:rowOff>56304</xdr:rowOff>
    </xdr:to>
    <xdr:sp macro="" textlink="">
      <xdr:nvSpPr>
        <xdr:cNvPr id="279" name="円/楕円 278"/>
        <xdr:cNvSpPr/>
      </xdr:nvSpPr>
      <xdr:spPr>
        <a:xfrm>
          <a:off x="16129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41081</xdr:rowOff>
    </xdr:from>
    <xdr:ext cx="736600" cy="259045"/>
    <xdr:sp macro="" textlink="">
      <xdr:nvSpPr>
        <xdr:cNvPr id="280" name="テキスト ボックス 279"/>
        <xdr:cNvSpPr txBox="1"/>
      </xdr:nvSpPr>
      <xdr:spPr>
        <a:xfrm>
          <a:off x="15798800" y="153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81" name="円/楕円 280"/>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82" name="テキスト ボックス 281"/>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83" name="円/楕円 282"/>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68597</xdr:rowOff>
    </xdr:from>
    <xdr:ext cx="762000" cy="259045"/>
    <xdr:sp macro="" textlink="">
      <xdr:nvSpPr>
        <xdr:cNvPr id="284" name="テキスト ボックス 283"/>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5" name="円/楕円 284"/>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116857</xdr:rowOff>
    </xdr:from>
    <xdr:ext cx="762000" cy="259045"/>
    <xdr:sp macro="" textlink="">
      <xdr:nvSpPr>
        <xdr:cNvPr id="286" name="テキスト ボックス 285"/>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人口千人当たり職員数は，水戸市行財政改革プランの推進により，平成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年度において1</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人の削減</a:t>
          </a:r>
          <a:r>
            <a:rPr lang="ja-JP" altLang="en-US" sz="1100" b="0" i="0" baseline="0">
              <a:solidFill>
                <a:schemeClr val="dk1"/>
              </a:solidFill>
              <a:effectLst/>
              <a:latin typeface="+mn-lt"/>
              <a:ea typeface="+mn-ea"/>
              <a:cs typeface="+mn-cs"/>
            </a:rPr>
            <a:t>を行った</a:t>
          </a:r>
          <a:r>
            <a:rPr lang="ja-JP" altLang="ja-JP" sz="1100" b="0" i="0" baseline="0">
              <a:solidFill>
                <a:schemeClr val="dk1"/>
              </a:solidFill>
              <a:effectLst/>
              <a:latin typeface="+mn-lt"/>
              <a:ea typeface="+mn-ea"/>
              <a:cs typeface="+mn-cs"/>
            </a:rPr>
            <a:t>ことにより減少を続けている。</a:t>
          </a:r>
          <a:endParaRPr lang="ja-JP" altLang="ja-JP">
            <a:effectLst/>
          </a:endParaRPr>
        </a:p>
        <a:p>
          <a:pPr rtl="0"/>
          <a:r>
            <a:rPr lang="ja-JP" altLang="ja-JP" sz="1100" b="0" i="0" baseline="0">
              <a:solidFill>
                <a:schemeClr val="dk1"/>
              </a:solidFill>
              <a:effectLst/>
              <a:latin typeface="+mn-lt"/>
              <a:ea typeface="+mn-ea"/>
              <a:cs typeface="+mn-cs"/>
            </a:rPr>
            <a:t>　しかしながら，類似団体平均との比較においては，各年度とも上回っている状況が続いている。</a:t>
          </a:r>
          <a:endParaRPr lang="ja-JP" altLang="ja-JP">
            <a:effectLst/>
          </a:endParaRPr>
        </a:p>
        <a:p>
          <a:pPr rtl="0"/>
          <a:r>
            <a:rPr lang="ja-JP" altLang="ja-JP" sz="1100" b="0" i="0" baseline="0">
              <a:solidFill>
                <a:schemeClr val="dk1"/>
              </a:solidFill>
              <a:effectLst/>
              <a:latin typeface="+mn-lt"/>
              <a:ea typeface="+mn-ea"/>
              <a:cs typeface="+mn-cs"/>
            </a:rPr>
            <a:t>　引き続き，新たな指定管理制度の導入や事務の外部委託などにより，職員定数の適正化を推進する。</a:t>
          </a:r>
          <a:endParaRPr lang="ja-JP" altLang="ja-JP">
            <a:effectLst/>
          </a:endParaRPr>
        </a:p>
        <a:p>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154759</xdr:rowOff>
    </xdr:from>
    <xdr:to>
      <xdr:col>24</xdr:col>
      <xdr:colOff>558800</xdr:colOff>
      <xdr:row>63</xdr:row>
      <xdr:rowOff>544</xdr:rowOff>
    </xdr:to>
    <xdr:cxnSp macro="">
      <xdr:nvCxnSpPr>
        <xdr:cNvPr id="323" name="直線コネクタ 322"/>
        <xdr:cNvCxnSpPr/>
      </xdr:nvCxnSpPr>
      <xdr:spPr>
        <a:xfrm flipV="1">
          <a:off x="16179800" y="1078465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164392</xdr:rowOff>
    </xdr:from>
    <xdr:ext cx="762000" cy="259045"/>
    <xdr:sp macro="" textlink="">
      <xdr:nvSpPr>
        <xdr:cNvPr id="324" name="定員管理の状況平均値テキスト"/>
        <xdr:cNvSpPr txBox="1"/>
      </xdr:nvSpPr>
      <xdr:spPr>
        <a:xfrm>
          <a:off x="17106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544</xdr:rowOff>
    </xdr:from>
    <xdr:to>
      <xdr:col>23</xdr:col>
      <xdr:colOff>406400</xdr:colOff>
      <xdr:row>63</xdr:row>
      <xdr:rowOff>52251</xdr:rowOff>
    </xdr:to>
    <xdr:cxnSp macro="">
      <xdr:nvCxnSpPr>
        <xdr:cNvPr id="326" name="直線コネクタ 325"/>
        <xdr:cNvCxnSpPr/>
      </xdr:nvCxnSpPr>
      <xdr:spPr>
        <a:xfrm flipV="1">
          <a:off x="15290800" y="1080189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8" name="テキスト ボックス 327"/>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52251</xdr:rowOff>
    </xdr:from>
    <xdr:to>
      <xdr:col>22</xdr:col>
      <xdr:colOff>203200</xdr:colOff>
      <xdr:row>63</xdr:row>
      <xdr:rowOff>97065</xdr:rowOff>
    </xdr:to>
    <xdr:cxnSp macro="">
      <xdr:nvCxnSpPr>
        <xdr:cNvPr id="329" name="直線コネクタ 328"/>
        <xdr:cNvCxnSpPr/>
      </xdr:nvCxnSpPr>
      <xdr:spPr>
        <a:xfrm flipV="1">
          <a:off x="14401800" y="10853601"/>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31" name="テキスト ボックス 330"/>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97065</xdr:rowOff>
    </xdr:from>
    <xdr:to>
      <xdr:col>21</xdr:col>
      <xdr:colOff>0</xdr:colOff>
      <xdr:row>63</xdr:row>
      <xdr:rowOff>124641</xdr:rowOff>
    </xdr:to>
    <xdr:cxnSp macro="">
      <xdr:nvCxnSpPr>
        <xdr:cNvPr id="332" name="直線コネクタ 331"/>
        <xdr:cNvCxnSpPr/>
      </xdr:nvCxnSpPr>
      <xdr:spPr>
        <a:xfrm flipV="1">
          <a:off x="13512800" y="1089841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34" name="テキスト ボックス 333"/>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36" name="テキスト ボックス 335"/>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103959</xdr:rowOff>
    </xdr:from>
    <xdr:to>
      <xdr:col>24</xdr:col>
      <xdr:colOff>609600</xdr:colOff>
      <xdr:row>63</xdr:row>
      <xdr:rowOff>34109</xdr:rowOff>
    </xdr:to>
    <xdr:sp macro="" textlink="">
      <xdr:nvSpPr>
        <xdr:cNvPr id="342" name="円/楕円 341"/>
        <xdr:cNvSpPr/>
      </xdr:nvSpPr>
      <xdr:spPr>
        <a:xfrm>
          <a:off x="169672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76036</xdr:rowOff>
    </xdr:from>
    <xdr:ext cx="762000" cy="259045"/>
    <xdr:sp macro="" textlink="">
      <xdr:nvSpPr>
        <xdr:cNvPr id="343" name="定員管理の状況該当値テキスト"/>
        <xdr:cNvSpPr txBox="1"/>
      </xdr:nvSpPr>
      <xdr:spPr>
        <a:xfrm>
          <a:off x="17106900" y="107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121194</xdr:rowOff>
    </xdr:from>
    <xdr:to>
      <xdr:col>23</xdr:col>
      <xdr:colOff>457200</xdr:colOff>
      <xdr:row>63</xdr:row>
      <xdr:rowOff>51344</xdr:rowOff>
    </xdr:to>
    <xdr:sp macro="" textlink="">
      <xdr:nvSpPr>
        <xdr:cNvPr id="344" name="円/楕円 343"/>
        <xdr:cNvSpPr/>
      </xdr:nvSpPr>
      <xdr:spPr>
        <a:xfrm>
          <a:off x="16129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36121</xdr:rowOff>
    </xdr:from>
    <xdr:ext cx="736600" cy="259045"/>
    <xdr:sp macro="" textlink="">
      <xdr:nvSpPr>
        <xdr:cNvPr id="345" name="テキスト ボックス 344"/>
        <xdr:cNvSpPr txBox="1"/>
      </xdr:nvSpPr>
      <xdr:spPr>
        <a:xfrm>
          <a:off x="15798800" y="108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1451</xdr:rowOff>
    </xdr:from>
    <xdr:to>
      <xdr:col>22</xdr:col>
      <xdr:colOff>254000</xdr:colOff>
      <xdr:row>63</xdr:row>
      <xdr:rowOff>103051</xdr:rowOff>
    </xdr:to>
    <xdr:sp macro="" textlink="">
      <xdr:nvSpPr>
        <xdr:cNvPr id="346" name="円/楕円 345"/>
        <xdr:cNvSpPr/>
      </xdr:nvSpPr>
      <xdr:spPr>
        <a:xfrm>
          <a:off x="15240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87828</xdr:rowOff>
    </xdr:from>
    <xdr:ext cx="762000" cy="259045"/>
    <xdr:sp macro="" textlink="">
      <xdr:nvSpPr>
        <xdr:cNvPr id="347" name="テキスト ボックス 346"/>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46265</xdr:rowOff>
    </xdr:from>
    <xdr:to>
      <xdr:col>21</xdr:col>
      <xdr:colOff>50800</xdr:colOff>
      <xdr:row>63</xdr:row>
      <xdr:rowOff>147865</xdr:rowOff>
    </xdr:to>
    <xdr:sp macro="" textlink="">
      <xdr:nvSpPr>
        <xdr:cNvPr id="348" name="円/楕円 347"/>
        <xdr:cNvSpPr/>
      </xdr:nvSpPr>
      <xdr:spPr>
        <a:xfrm>
          <a:off x="14351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132642</xdr:rowOff>
    </xdr:from>
    <xdr:ext cx="762000" cy="259045"/>
    <xdr:sp macro="" textlink="">
      <xdr:nvSpPr>
        <xdr:cNvPr id="349" name="テキスト ボックス 348"/>
        <xdr:cNvSpPr txBox="1"/>
      </xdr:nvSpPr>
      <xdr:spPr>
        <a:xfrm>
          <a:off x="14020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73841</xdr:rowOff>
    </xdr:from>
    <xdr:to>
      <xdr:col>19</xdr:col>
      <xdr:colOff>533400</xdr:colOff>
      <xdr:row>64</xdr:row>
      <xdr:rowOff>3991</xdr:rowOff>
    </xdr:to>
    <xdr:sp macro="" textlink="">
      <xdr:nvSpPr>
        <xdr:cNvPr id="350" name="円/楕円 349"/>
        <xdr:cNvSpPr/>
      </xdr:nvSpPr>
      <xdr:spPr>
        <a:xfrm>
          <a:off x="13462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160218</xdr:rowOff>
    </xdr:from>
    <xdr:ext cx="762000" cy="259045"/>
    <xdr:sp macro="" textlink="">
      <xdr:nvSpPr>
        <xdr:cNvPr id="351" name="テキスト ボックス 350"/>
        <xdr:cNvSpPr txBox="1"/>
      </xdr:nvSpPr>
      <xdr:spPr>
        <a:xfrm>
          <a:off x="13131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実質公債費比率については，一般会計の市債残高の減少により元利償還金が減少を続けており，加えて，公営企業及び一部事務組合における償還金の減により市負担額も減少していることにより，比率は減少している。</a:t>
          </a:r>
          <a:endParaRPr lang="ja-JP" altLang="ja-JP" sz="1400">
            <a:effectLst/>
          </a:endParaRPr>
        </a:p>
        <a:p>
          <a:pPr rtl="0"/>
          <a:r>
            <a:rPr lang="ja-JP" altLang="ja-JP" sz="1100" b="0" i="0" baseline="0">
              <a:solidFill>
                <a:schemeClr val="dk1"/>
              </a:solidFill>
              <a:effectLst/>
              <a:latin typeface="+mn-lt"/>
              <a:ea typeface="+mn-ea"/>
              <a:cs typeface="+mn-cs"/>
            </a:rPr>
            <a:t>　類似団体平均も減少しているため，比較においては各年度とも本市は高い状況ではあるが，その差は小さくなっている。</a:t>
          </a:r>
          <a:endParaRPr lang="ja-JP" altLang="ja-JP" sz="1400">
            <a:effectLst/>
          </a:endParaRPr>
        </a:p>
        <a:p>
          <a:pPr rtl="0"/>
          <a:r>
            <a:rPr lang="ja-JP" altLang="ja-JP" sz="1100" b="0" i="0" baseline="0">
              <a:solidFill>
                <a:schemeClr val="dk1"/>
              </a:solidFill>
              <a:effectLst/>
              <a:latin typeface="+mn-lt"/>
              <a:ea typeface="+mn-ea"/>
              <a:cs typeface="+mn-cs"/>
            </a:rPr>
            <a:t>　今後は，引き続き市債発行の抑制，公営企業会計における受益者負担の適正化等により，公債費負担の縮減を図る。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141696</xdr:rowOff>
    </xdr:from>
    <xdr:to>
      <xdr:col>24</xdr:col>
      <xdr:colOff>558800</xdr:colOff>
      <xdr:row>41</xdr:row>
      <xdr:rowOff>155484</xdr:rowOff>
    </xdr:to>
    <xdr:cxnSp macro="">
      <xdr:nvCxnSpPr>
        <xdr:cNvPr id="386" name="直線コネクタ 385"/>
        <xdr:cNvCxnSpPr/>
      </xdr:nvCxnSpPr>
      <xdr:spPr>
        <a:xfrm flipV="1">
          <a:off x="16179800" y="717114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7"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155484</xdr:rowOff>
    </xdr:from>
    <xdr:to>
      <xdr:col>23</xdr:col>
      <xdr:colOff>406400</xdr:colOff>
      <xdr:row>41</xdr:row>
      <xdr:rowOff>169273</xdr:rowOff>
    </xdr:to>
    <xdr:cxnSp macro="">
      <xdr:nvCxnSpPr>
        <xdr:cNvPr id="389" name="直線コネクタ 388"/>
        <xdr:cNvCxnSpPr/>
      </xdr:nvCxnSpPr>
      <xdr:spPr>
        <a:xfrm flipV="1">
          <a:off x="15290800" y="71849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391" name="テキスト ボックス 390"/>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169273</xdr:rowOff>
    </xdr:from>
    <xdr:to>
      <xdr:col>22</xdr:col>
      <xdr:colOff>203200</xdr:colOff>
      <xdr:row>42</xdr:row>
      <xdr:rowOff>59872</xdr:rowOff>
    </xdr:to>
    <xdr:cxnSp macro="">
      <xdr:nvCxnSpPr>
        <xdr:cNvPr id="392" name="直線コネクタ 391"/>
        <xdr:cNvCxnSpPr/>
      </xdr:nvCxnSpPr>
      <xdr:spPr>
        <a:xfrm flipV="1">
          <a:off x="14401800" y="71987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94" name="テキスト ボックス 393"/>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42</xdr:row>
      <xdr:rowOff>149497</xdr:rowOff>
    </xdr:to>
    <xdr:cxnSp macro="">
      <xdr:nvCxnSpPr>
        <xdr:cNvPr id="395" name="直線コネクタ 394"/>
        <xdr:cNvCxnSpPr/>
      </xdr:nvCxnSpPr>
      <xdr:spPr>
        <a:xfrm flipV="1">
          <a:off x="13512800" y="7260772"/>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397" name="テキスト ボックス 396"/>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3646</xdr:rowOff>
    </xdr:from>
    <xdr:ext cx="762000" cy="259045"/>
    <xdr:sp macro="" textlink="">
      <xdr:nvSpPr>
        <xdr:cNvPr id="399" name="テキスト ボックス 398"/>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90896</xdr:rowOff>
    </xdr:from>
    <xdr:to>
      <xdr:col>24</xdr:col>
      <xdr:colOff>609600</xdr:colOff>
      <xdr:row>42</xdr:row>
      <xdr:rowOff>21046</xdr:rowOff>
    </xdr:to>
    <xdr:sp macro="" textlink="">
      <xdr:nvSpPr>
        <xdr:cNvPr id="405" name="円/楕円 404"/>
        <xdr:cNvSpPr/>
      </xdr:nvSpPr>
      <xdr:spPr>
        <a:xfrm>
          <a:off x="169672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62973</xdr:rowOff>
    </xdr:from>
    <xdr:ext cx="762000" cy="259045"/>
    <xdr:sp macro="" textlink="">
      <xdr:nvSpPr>
        <xdr:cNvPr id="406" name="公債費負担の状況該当値テキスト"/>
        <xdr:cNvSpPr txBox="1"/>
      </xdr:nvSpPr>
      <xdr:spPr>
        <a:xfrm>
          <a:off x="17106900" y="70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104684</xdr:rowOff>
    </xdr:from>
    <xdr:to>
      <xdr:col>23</xdr:col>
      <xdr:colOff>457200</xdr:colOff>
      <xdr:row>42</xdr:row>
      <xdr:rowOff>34834</xdr:rowOff>
    </xdr:to>
    <xdr:sp macro="" textlink="">
      <xdr:nvSpPr>
        <xdr:cNvPr id="407" name="円/楕円 406"/>
        <xdr:cNvSpPr/>
      </xdr:nvSpPr>
      <xdr:spPr>
        <a:xfrm>
          <a:off x="16129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19611</xdr:rowOff>
    </xdr:from>
    <xdr:ext cx="736600" cy="259045"/>
    <xdr:sp macro="" textlink="">
      <xdr:nvSpPr>
        <xdr:cNvPr id="408" name="テキスト ボックス 407"/>
        <xdr:cNvSpPr txBox="1"/>
      </xdr:nvSpPr>
      <xdr:spPr>
        <a:xfrm>
          <a:off x="15798800" y="722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118473</xdr:rowOff>
    </xdr:from>
    <xdr:to>
      <xdr:col>22</xdr:col>
      <xdr:colOff>254000</xdr:colOff>
      <xdr:row>42</xdr:row>
      <xdr:rowOff>48623</xdr:rowOff>
    </xdr:to>
    <xdr:sp macro="" textlink="">
      <xdr:nvSpPr>
        <xdr:cNvPr id="409" name="円/楕円 408"/>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33400</xdr:rowOff>
    </xdr:from>
    <xdr:ext cx="762000" cy="259045"/>
    <xdr:sp macro="" textlink="">
      <xdr:nvSpPr>
        <xdr:cNvPr id="410" name="テキスト ボックス 409"/>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11" name="円/楕円 410"/>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95449</xdr:rowOff>
    </xdr:from>
    <xdr:ext cx="762000" cy="259045"/>
    <xdr:sp macro="" textlink="">
      <xdr:nvSpPr>
        <xdr:cNvPr id="412" name="テキスト ボックス 411"/>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98697</xdr:rowOff>
    </xdr:from>
    <xdr:to>
      <xdr:col>19</xdr:col>
      <xdr:colOff>533400</xdr:colOff>
      <xdr:row>43</xdr:row>
      <xdr:rowOff>28847</xdr:rowOff>
    </xdr:to>
    <xdr:sp macro="" textlink="">
      <xdr:nvSpPr>
        <xdr:cNvPr id="413" name="円/楕円 412"/>
        <xdr:cNvSpPr/>
      </xdr:nvSpPr>
      <xdr:spPr>
        <a:xfrm>
          <a:off x="13462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13624</xdr:rowOff>
    </xdr:from>
    <xdr:ext cx="762000" cy="259045"/>
    <xdr:sp macro="" textlink="">
      <xdr:nvSpPr>
        <xdr:cNvPr id="414" name="テキスト ボックス 413"/>
        <xdr:cNvSpPr txBox="1"/>
      </xdr:nvSpPr>
      <xdr:spPr>
        <a:xfrm>
          <a:off x="13131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将来負担比率は，一般会計</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普通債の新規発行を償還元金の８割以内に抑制</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ことに</a:t>
          </a:r>
          <a:r>
            <a:rPr lang="ja-JP" altLang="en-US" sz="1100" b="0" i="0" baseline="0">
              <a:solidFill>
                <a:schemeClr val="dk1"/>
              </a:solidFill>
              <a:effectLst/>
              <a:latin typeface="+mn-lt"/>
              <a:ea typeface="+mn-ea"/>
              <a:cs typeface="+mn-cs"/>
            </a:rPr>
            <a:t>伴う</a:t>
          </a:r>
          <a:r>
            <a:rPr lang="ja-JP" altLang="ja-JP" sz="1100" b="0" i="0" baseline="0">
              <a:solidFill>
                <a:schemeClr val="dk1"/>
              </a:solidFill>
              <a:effectLst/>
              <a:latin typeface="+mn-lt"/>
              <a:ea typeface="+mn-ea"/>
              <a:cs typeface="+mn-cs"/>
            </a:rPr>
            <a:t>市債残高</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に加え</a:t>
          </a:r>
          <a:r>
            <a:rPr lang="ja-JP" altLang="ja-JP" sz="1100" b="0" i="0" baseline="0">
              <a:solidFill>
                <a:schemeClr val="dk1"/>
              </a:solidFill>
              <a:effectLst/>
              <a:latin typeface="+mn-lt"/>
              <a:ea typeface="+mn-ea"/>
              <a:cs typeface="+mn-cs"/>
            </a:rPr>
            <a:t>，公営企業会計</a:t>
          </a:r>
          <a:r>
            <a:rPr lang="ja-JP" altLang="en-US" sz="1100" b="0" i="0" baseline="0">
              <a:solidFill>
                <a:schemeClr val="dk1"/>
              </a:solidFill>
              <a:effectLst/>
              <a:latin typeface="+mn-lt"/>
              <a:ea typeface="+mn-ea"/>
              <a:cs typeface="+mn-cs"/>
            </a:rPr>
            <a:t>における</a:t>
          </a:r>
          <a:r>
            <a:rPr lang="ja-JP" altLang="ja-JP" sz="1100" b="0" i="0" baseline="0">
              <a:solidFill>
                <a:schemeClr val="dk1"/>
              </a:solidFill>
              <a:effectLst/>
              <a:latin typeface="+mn-lt"/>
              <a:ea typeface="+mn-ea"/>
              <a:cs typeface="+mn-cs"/>
            </a:rPr>
            <a:t>市債残高</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，大きく減少している。</a:t>
          </a:r>
          <a:endParaRPr lang="ja-JP" altLang="ja-JP" sz="1400">
            <a:effectLst/>
          </a:endParaRPr>
        </a:p>
        <a:p>
          <a:pPr rtl="0"/>
          <a:r>
            <a:rPr lang="ja-JP" altLang="ja-JP" sz="1100" b="0" i="0" baseline="0">
              <a:solidFill>
                <a:schemeClr val="dk1"/>
              </a:solidFill>
              <a:effectLst/>
              <a:latin typeface="+mn-lt"/>
              <a:ea typeface="+mn-ea"/>
              <a:cs typeface="+mn-cs"/>
            </a:rPr>
            <a:t>　類似団体平均も同様に減少を続けている。</a:t>
          </a:r>
          <a:endParaRPr lang="ja-JP" altLang="ja-JP" sz="1400">
            <a:effectLst/>
          </a:endParaRPr>
        </a:p>
        <a:p>
          <a:pPr rtl="0"/>
          <a:r>
            <a:rPr lang="ja-JP" altLang="ja-JP" sz="1100" b="0" i="0" baseline="0">
              <a:solidFill>
                <a:schemeClr val="dk1"/>
              </a:solidFill>
              <a:effectLst/>
              <a:latin typeface="+mn-lt"/>
              <a:ea typeface="+mn-ea"/>
              <a:cs typeface="+mn-cs"/>
            </a:rPr>
            <a:t>　引き続き，市債の新規発行の抑制や，公営企業会計における受益者負担の適正化により，将来負担比率の減少を図る。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5" name="直線コネクタ 444"/>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6"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7" name="直線コネクタ 446"/>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8"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9" name="直線コネクタ 448"/>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1089</xdr:rowOff>
    </xdr:from>
    <xdr:to>
      <xdr:col>24</xdr:col>
      <xdr:colOff>558800</xdr:colOff>
      <xdr:row>20</xdr:row>
      <xdr:rowOff>152763</xdr:rowOff>
    </xdr:to>
    <xdr:cxnSp macro="">
      <xdr:nvCxnSpPr>
        <xdr:cNvPr id="450" name="直線コネクタ 449"/>
        <xdr:cNvCxnSpPr/>
      </xdr:nvCxnSpPr>
      <xdr:spPr>
        <a:xfrm flipV="1">
          <a:off x="16179800" y="3430089"/>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107967</xdr:rowOff>
    </xdr:from>
    <xdr:ext cx="762000" cy="259045"/>
    <xdr:sp macro="" textlink="">
      <xdr:nvSpPr>
        <xdr:cNvPr id="451" name="将来負担の状況平均値テキスト"/>
        <xdr:cNvSpPr txBox="1"/>
      </xdr:nvSpPr>
      <xdr:spPr>
        <a:xfrm>
          <a:off x="17106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2" name="フローチャート : 判断 451"/>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152763</xdr:rowOff>
    </xdr:from>
    <xdr:to>
      <xdr:col>23</xdr:col>
      <xdr:colOff>406400</xdr:colOff>
      <xdr:row>21</xdr:row>
      <xdr:rowOff>111155</xdr:rowOff>
    </xdr:to>
    <xdr:cxnSp macro="">
      <xdr:nvCxnSpPr>
        <xdr:cNvPr id="453" name="直線コネクタ 452"/>
        <xdr:cNvCxnSpPr/>
      </xdr:nvCxnSpPr>
      <xdr:spPr>
        <a:xfrm flipV="1">
          <a:off x="15290800" y="3581763"/>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4" name="フローチャート : 判断 453"/>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55" name="テキスト ボックス 454"/>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111155</xdr:rowOff>
    </xdr:from>
    <xdr:to>
      <xdr:col>22</xdr:col>
      <xdr:colOff>203200</xdr:colOff>
      <xdr:row>22</xdr:row>
      <xdr:rowOff>78740</xdr:rowOff>
    </xdr:to>
    <xdr:cxnSp macro="">
      <xdr:nvCxnSpPr>
        <xdr:cNvPr id="456" name="直線コネクタ 455"/>
        <xdr:cNvCxnSpPr/>
      </xdr:nvCxnSpPr>
      <xdr:spPr>
        <a:xfrm flipV="1">
          <a:off x="14401800" y="3711605"/>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7" name="フローチャート : 判断 456"/>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458" name="テキスト ボックス 457"/>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78740</xdr:rowOff>
    </xdr:from>
    <xdr:to>
      <xdr:col>21</xdr:col>
      <xdr:colOff>0</xdr:colOff>
      <xdr:row>23</xdr:row>
      <xdr:rowOff>107224</xdr:rowOff>
    </xdr:to>
    <xdr:cxnSp macro="">
      <xdr:nvCxnSpPr>
        <xdr:cNvPr id="459" name="直線コネクタ 458"/>
        <xdr:cNvCxnSpPr/>
      </xdr:nvCxnSpPr>
      <xdr:spPr>
        <a:xfrm flipV="1">
          <a:off x="13512800" y="3850640"/>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60" name="フローチャート : 判断 459"/>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61" name="テキスト ボックス 460"/>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62" name="フローチャート : 判断 461"/>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120909</xdr:rowOff>
    </xdr:from>
    <xdr:ext cx="762000" cy="259045"/>
    <xdr:sp macro="" textlink="">
      <xdr:nvSpPr>
        <xdr:cNvPr id="463" name="テキスト ボックス 462"/>
        <xdr:cNvSpPr txBox="1"/>
      </xdr:nvSpPr>
      <xdr:spPr>
        <a:xfrm>
          <a:off x="13131800" y="30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121739</xdr:rowOff>
    </xdr:from>
    <xdr:to>
      <xdr:col>24</xdr:col>
      <xdr:colOff>609600</xdr:colOff>
      <xdr:row>20</xdr:row>
      <xdr:rowOff>51889</xdr:rowOff>
    </xdr:to>
    <xdr:sp macro="" textlink="">
      <xdr:nvSpPr>
        <xdr:cNvPr id="469" name="円/楕円 468"/>
        <xdr:cNvSpPr/>
      </xdr:nvSpPr>
      <xdr:spPr>
        <a:xfrm>
          <a:off x="169672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93816</xdr:rowOff>
    </xdr:from>
    <xdr:ext cx="762000" cy="259045"/>
    <xdr:sp macro="" textlink="">
      <xdr:nvSpPr>
        <xdr:cNvPr id="470" name="将来負担の状況該当値テキスト"/>
        <xdr:cNvSpPr txBox="1"/>
      </xdr:nvSpPr>
      <xdr:spPr>
        <a:xfrm>
          <a:off x="17106900" y="335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101963</xdr:rowOff>
    </xdr:from>
    <xdr:to>
      <xdr:col>23</xdr:col>
      <xdr:colOff>457200</xdr:colOff>
      <xdr:row>21</xdr:row>
      <xdr:rowOff>32113</xdr:rowOff>
    </xdr:to>
    <xdr:sp macro="" textlink="">
      <xdr:nvSpPr>
        <xdr:cNvPr id="471" name="円/楕円 470"/>
        <xdr:cNvSpPr/>
      </xdr:nvSpPr>
      <xdr:spPr>
        <a:xfrm>
          <a:off x="16129000" y="3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16890</xdr:rowOff>
    </xdr:from>
    <xdr:ext cx="736600" cy="259045"/>
    <xdr:sp macro="" textlink="">
      <xdr:nvSpPr>
        <xdr:cNvPr id="472" name="テキスト ボックス 471"/>
        <xdr:cNvSpPr txBox="1"/>
      </xdr:nvSpPr>
      <xdr:spPr>
        <a:xfrm>
          <a:off x="15798800" y="361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60355</xdr:rowOff>
    </xdr:from>
    <xdr:to>
      <xdr:col>22</xdr:col>
      <xdr:colOff>254000</xdr:colOff>
      <xdr:row>21</xdr:row>
      <xdr:rowOff>161955</xdr:rowOff>
    </xdr:to>
    <xdr:sp macro="" textlink="">
      <xdr:nvSpPr>
        <xdr:cNvPr id="473" name="円/楕円 472"/>
        <xdr:cNvSpPr/>
      </xdr:nvSpPr>
      <xdr:spPr>
        <a:xfrm>
          <a:off x="15240000" y="36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146732</xdr:rowOff>
    </xdr:from>
    <xdr:ext cx="762000" cy="259045"/>
    <xdr:sp macro="" textlink="">
      <xdr:nvSpPr>
        <xdr:cNvPr id="474" name="テキスト ボックス 473"/>
        <xdr:cNvSpPr txBox="1"/>
      </xdr:nvSpPr>
      <xdr:spPr>
        <a:xfrm>
          <a:off x="14909800" y="374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27940</xdr:rowOff>
    </xdr:from>
    <xdr:to>
      <xdr:col>21</xdr:col>
      <xdr:colOff>50800</xdr:colOff>
      <xdr:row>22</xdr:row>
      <xdr:rowOff>129540</xdr:rowOff>
    </xdr:to>
    <xdr:sp macro="" textlink="">
      <xdr:nvSpPr>
        <xdr:cNvPr id="475" name="円/楕円 474"/>
        <xdr:cNvSpPr/>
      </xdr:nvSpPr>
      <xdr:spPr>
        <a:xfrm>
          <a:off x="14351000" y="37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114317</xdr:rowOff>
    </xdr:from>
    <xdr:ext cx="762000" cy="259045"/>
    <xdr:sp macro="" textlink="">
      <xdr:nvSpPr>
        <xdr:cNvPr id="476" name="テキスト ボックス 475"/>
        <xdr:cNvSpPr txBox="1"/>
      </xdr:nvSpPr>
      <xdr:spPr>
        <a:xfrm>
          <a:off x="14020800" y="388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56424</xdr:rowOff>
    </xdr:from>
    <xdr:to>
      <xdr:col>19</xdr:col>
      <xdr:colOff>533400</xdr:colOff>
      <xdr:row>23</xdr:row>
      <xdr:rowOff>158024</xdr:rowOff>
    </xdr:to>
    <xdr:sp macro="" textlink="">
      <xdr:nvSpPr>
        <xdr:cNvPr id="477" name="円/楕円 476"/>
        <xdr:cNvSpPr/>
      </xdr:nvSpPr>
      <xdr:spPr>
        <a:xfrm>
          <a:off x="13462000" y="39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142801</xdr:rowOff>
    </xdr:from>
    <xdr:ext cx="762000" cy="259045"/>
    <xdr:sp macro="" textlink="">
      <xdr:nvSpPr>
        <xdr:cNvPr id="478" name="テキスト ボックス 477"/>
        <xdr:cNvSpPr txBox="1"/>
      </xdr:nvSpPr>
      <xdr:spPr>
        <a:xfrm>
          <a:off x="13131800" y="40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273,053
270,017
217.43
102,355,935
96,768,696
4,375,226
55,770,998
95,750,523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97.2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経常収支比率に占める人件費は，職員数の削減等により減少傾向にある。</a:t>
          </a:r>
        </a:p>
        <a:p>
          <a:r>
            <a:rPr kumimoji="1" lang="ja-JP" altLang="en-US" sz="1100">
              <a:latin typeface="ＭＳ Ｐゴシック"/>
            </a:rPr>
            <a:t>　類似団体平均も同水準で推移している。</a:t>
          </a:r>
        </a:p>
        <a:p>
          <a:r>
            <a:rPr kumimoji="1" lang="ja-JP" altLang="en-US" sz="1100">
              <a:latin typeface="ＭＳ Ｐゴシック"/>
            </a:rPr>
            <a:t>　今後も職員定数及び給与等の適正化を推進し，人件費削減に努める。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31750</xdr:rowOff>
    </xdr:from>
    <xdr:to>
      <xdr:col>7</xdr:col>
      <xdr:colOff>15875</xdr:colOff>
      <xdr:row>38</xdr:row>
      <xdr:rowOff>117475</xdr:rowOff>
    </xdr:to>
    <xdr:cxnSp macro="">
      <xdr:nvCxnSpPr>
        <xdr:cNvPr id="69" name="直線コネクタ 68"/>
        <xdr:cNvCxnSpPr/>
      </xdr:nvCxnSpPr>
      <xdr:spPr>
        <a:xfrm flipV="1">
          <a:off x="3987800" y="65468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83202</xdr:rowOff>
    </xdr:from>
    <xdr:ext cx="762000" cy="259045"/>
    <xdr:sp macro="" textlink="">
      <xdr:nvSpPr>
        <xdr:cNvPr id="70"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117475</xdr:rowOff>
    </xdr:from>
    <xdr:to>
      <xdr:col>5</xdr:col>
      <xdr:colOff>549275</xdr:colOff>
      <xdr:row>39</xdr:row>
      <xdr:rowOff>31750</xdr:rowOff>
    </xdr:to>
    <xdr:cxnSp macro="">
      <xdr:nvCxnSpPr>
        <xdr:cNvPr id="72" name="直線コネクタ 71"/>
        <xdr:cNvCxnSpPr/>
      </xdr:nvCxnSpPr>
      <xdr:spPr>
        <a:xfrm flipV="1">
          <a:off x="3098800" y="6632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102252</xdr:rowOff>
    </xdr:from>
    <xdr:ext cx="736600" cy="259045"/>
    <xdr:sp macro="" textlink="">
      <xdr:nvSpPr>
        <xdr:cNvPr id="74" name="テキスト ボックス 73"/>
        <xdr:cNvSpPr txBox="1"/>
      </xdr:nvSpPr>
      <xdr:spPr>
        <a:xfrm>
          <a:off x="3606800" y="627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22225</xdr:rowOff>
    </xdr:from>
    <xdr:to>
      <xdr:col>4</xdr:col>
      <xdr:colOff>346075</xdr:colOff>
      <xdr:row>39</xdr:row>
      <xdr:rowOff>31750</xdr:rowOff>
    </xdr:to>
    <xdr:cxnSp macro="">
      <xdr:nvCxnSpPr>
        <xdr:cNvPr id="75" name="直線コネクタ 74"/>
        <xdr:cNvCxnSpPr/>
      </xdr:nvCxnSpPr>
      <xdr:spPr>
        <a:xfrm>
          <a:off x="2209800" y="6708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45102</xdr:rowOff>
    </xdr:from>
    <xdr:ext cx="762000" cy="259045"/>
    <xdr:sp macro="" textlink="">
      <xdr:nvSpPr>
        <xdr:cNvPr id="77" name="テキスト ボックス 76"/>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22225</xdr:rowOff>
    </xdr:from>
    <xdr:to>
      <xdr:col>3</xdr:col>
      <xdr:colOff>142875</xdr:colOff>
      <xdr:row>40</xdr:row>
      <xdr:rowOff>31750</xdr:rowOff>
    </xdr:to>
    <xdr:cxnSp macro="">
      <xdr:nvCxnSpPr>
        <xdr:cNvPr id="78" name="直線コネクタ 77"/>
        <xdr:cNvCxnSpPr/>
      </xdr:nvCxnSpPr>
      <xdr:spPr>
        <a:xfrm flipV="1">
          <a:off x="1320800" y="67087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35577</xdr:rowOff>
    </xdr:from>
    <xdr:ext cx="762000" cy="259045"/>
    <xdr:sp macro="" textlink="">
      <xdr:nvSpPr>
        <xdr:cNvPr id="80" name="テキスト ボックス 79"/>
        <xdr:cNvSpPr txBox="1"/>
      </xdr:nvSpPr>
      <xdr:spPr>
        <a:xfrm>
          <a:off x="1828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16527</xdr:rowOff>
    </xdr:from>
    <xdr:ext cx="762000" cy="259045"/>
    <xdr:sp macro="" textlink="">
      <xdr:nvSpPr>
        <xdr:cNvPr id="82" name="テキスト ボックス 81"/>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152400</xdr:rowOff>
    </xdr:from>
    <xdr:to>
      <xdr:col>7</xdr:col>
      <xdr:colOff>66675</xdr:colOff>
      <xdr:row>38</xdr:row>
      <xdr:rowOff>82550</xdr:rowOff>
    </xdr:to>
    <xdr:sp macro="" textlink="">
      <xdr:nvSpPr>
        <xdr:cNvPr id="88" name="円/楕円 87"/>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124477</xdr:rowOff>
    </xdr:from>
    <xdr:ext cx="762000" cy="259045"/>
    <xdr:sp macro="" textlink="">
      <xdr:nvSpPr>
        <xdr:cNvPr id="89" name="人件費該当値テキスト"/>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66675</xdr:rowOff>
    </xdr:from>
    <xdr:to>
      <xdr:col>5</xdr:col>
      <xdr:colOff>600075</xdr:colOff>
      <xdr:row>38</xdr:row>
      <xdr:rowOff>168275</xdr:rowOff>
    </xdr:to>
    <xdr:sp macro="" textlink="">
      <xdr:nvSpPr>
        <xdr:cNvPr id="90" name="円/楕円 89"/>
        <xdr:cNvSpPr/>
      </xdr:nvSpPr>
      <xdr:spPr>
        <a:xfrm>
          <a:off x="3937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153052</xdr:rowOff>
    </xdr:from>
    <xdr:ext cx="736600" cy="259045"/>
    <xdr:sp macro="" textlink="">
      <xdr:nvSpPr>
        <xdr:cNvPr id="91" name="テキスト ボックス 90"/>
        <xdr:cNvSpPr txBox="1"/>
      </xdr:nvSpPr>
      <xdr:spPr>
        <a:xfrm>
          <a:off x="3606800" y="666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92" name="円/楕円 91"/>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93" name="テキスト ボックス 92"/>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142875</xdr:rowOff>
    </xdr:from>
    <xdr:to>
      <xdr:col>3</xdr:col>
      <xdr:colOff>193675</xdr:colOff>
      <xdr:row>39</xdr:row>
      <xdr:rowOff>73025</xdr:rowOff>
    </xdr:to>
    <xdr:sp macro="" textlink="">
      <xdr:nvSpPr>
        <xdr:cNvPr id="94" name="円/楕円 93"/>
        <xdr:cNvSpPr/>
      </xdr:nvSpPr>
      <xdr:spPr>
        <a:xfrm>
          <a:off x="21590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57802</xdr:rowOff>
    </xdr:from>
    <xdr:ext cx="762000" cy="259045"/>
    <xdr:sp macro="" textlink="">
      <xdr:nvSpPr>
        <xdr:cNvPr id="95" name="テキスト ボックス 94"/>
        <xdr:cNvSpPr txBox="1"/>
      </xdr:nvSpPr>
      <xdr:spPr>
        <a:xfrm>
          <a:off x="1828800" y="674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152400</xdr:rowOff>
    </xdr:from>
    <xdr:to>
      <xdr:col>1</xdr:col>
      <xdr:colOff>676275</xdr:colOff>
      <xdr:row>40</xdr:row>
      <xdr:rowOff>82550</xdr:rowOff>
    </xdr:to>
    <xdr:sp macro="" textlink="">
      <xdr:nvSpPr>
        <xdr:cNvPr id="96" name="円/楕円 95"/>
        <xdr:cNvSpPr/>
      </xdr:nvSpPr>
      <xdr:spPr>
        <a:xfrm>
          <a:off x="1270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67327</xdr:rowOff>
    </xdr:from>
    <xdr:ext cx="762000" cy="259045"/>
    <xdr:sp macro="" textlink="">
      <xdr:nvSpPr>
        <xdr:cNvPr id="97" name="テキスト ボックス 96"/>
        <xdr:cNvSpPr txBox="1"/>
      </xdr:nvSpPr>
      <xdr:spPr>
        <a:xfrm>
          <a:off x="939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経常収支比率に占める物件費は，ほぼ同水準で推移している。</a:t>
          </a:r>
        </a:p>
        <a:p>
          <a:r>
            <a:rPr kumimoji="1" lang="ja-JP" altLang="en-US" sz="1100">
              <a:latin typeface="ＭＳ Ｐゴシック"/>
            </a:rPr>
            <a:t>　類似団体平均との比較においては，各年度とも下回っている状況で推移している。</a:t>
          </a:r>
        </a:p>
        <a:p>
          <a:r>
            <a:rPr kumimoji="1" lang="ja-JP" altLang="en-US" sz="1100">
              <a:latin typeface="ＭＳ Ｐゴシック"/>
            </a:rPr>
            <a:t>　引き続き，内部管理経費の見直しや事務事業の整理・統合を推進し，削減努力を継続する。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152400</xdr:rowOff>
    </xdr:from>
    <xdr:to>
      <xdr:col>24</xdr:col>
      <xdr:colOff>31750</xdr:colOff>
      <xdr:row>15</xdr:row>
      <xdr:rowOff>120650</xdr:rowOff>
    </xdr:to>
    <xdr:cxnSp macro="">
      <xdr:nvCxnSpPr>
        <xdr:cNvPr id="130" name="直線コネクタ 129"/>
        <xdr:cNvCxnSpPr/>
      </xdr:nvCxnSpPr>
      <xdr:spPr>
        <a:xfrm>
          <a:off x="15671800" y="2552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152400</xdr:rowOff>
    </xdr:from>
    <xdr:to>
      <xdr:col>22</xdr:col>
      <xdr:colOff>565150</xdr:colOff>
      <xdr:row>15</xdr:row>
      <xdr:rowOff>6350</xdr:rowOff>
    </xdr:to>
    <xdr:cxnSp macro="">
      <xdr:nvCxnSpPr>
        <xdr:cNvPr id="133" name="直線コネクタ 132"/>
        <xdr:cNvCxnSpPr/>
      </xdr:nvCxnSpPr>
      <xdr:spPr>
        <a:xfrm flipV="1">
          <a:off x="14782800" y="2552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6350</xdr:rowOff>
    </xdr:to>
    <xdr:cxnSp macro="">
      <xdr:nvCxnSpPr>
        <xdr:cNvPr id="136" name="直線コネクタ 135"/>
        <xdr:cNvCxnSpPr/>
      </xdr:nvCxnSpPr>
      <xdr:spPr>
        <a:xfrm>
          <a:off x="13893800" y="256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152400</xdr:rowOff>
    </xdr:from>
    <xdr:to>
      <xdr:col>20</xdr:col>
      <xdr:colOff>158750</xdr:colOff>
      <xdr:row>14</xdr:row>
      <xdr:rowOff>165100</xdr:rowOff>
    </xdr:to>
    <xdr:cxnSp macro="">
      <xdr:nvCxnSpPr>
        <xdr:cNvPr id="139" name="直線コネクタ 138"/>
        <xdr:cNvCxnSpPr/>
      </xdr:nvCxnSpPr>
      <xdr:spPr>
        <a:xfrm>
          <a:off x="13004800" y="255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69850</xdr:rowOff>
    </xdr:from>
    <xdr:to>
      <xdr:col>24</xdr:col>
      <xdr:colOff>82550</xdr:colOff>
      <xdr:row>16</xdr:row>
      <xdr:rowOff>0</xdr:rowOff>
    </xdr:to>
    <xdr:sp macro="" textlink="">
      <xdr:nvSpPr>
        <xdr:cNvPr id="149" name="円/楕円 148"/>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86377</xdr:rowOff>
    </xdr:from>
    <xdr:ext cx="762000" cy="259045"/>
    <xdr:sp macro="" textlink="">
      <xdr:nvSpPr>
        <xdr:cNvPr id="150" name="物件費該当値テキスト"/>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101600</xdr:rowOff>
    </xdr:from>
    <xdr:to>
      <xdr:col>22</xdr:col>
      <xdr:colOff>615950</xdr:colOff>
      <xdr:row>15</xdr:row>
      <xdr:rowOff>31750</xdr:rowOff>
    </xdr:to>
    <xdr:sp macro="" textlink="">
      <xdr:nvSpPr>
        <xdr:cNvPr id="151" name="円/楕円 150"/>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41927</xdr:rowOff>
    </xdr:from>
    <xdr:ext cx="736600" cy="259045"/>
    <xdr:sp macro="" textlink="">
      <xdr:nvSpPr>
        <xdr:cNvPr id="152" name="テキスト ボックス 151"/>
        <xdr:cNvSpPr txBox="1"/>
      </xdr:nvSpPr>
      <xdr:spPr>
        <a:xfrm>
          <a:off x="15290800" y="227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127000</xdr:rowOff>
    </xdr:from>
    <xdr:to>
      <xdr:col>21</xdr:col>
      <xdr:colOff>412750</xdr:colOff>
      <xdr:row>15</xdr:row>
      <xdr:rowOff>57150</xdr:rowOff>
    </xdr:to>
    <xdr:sp macro="" textlink="">
      <xdr:nvSpPr>
        <xdr:cNvPr id="153" name="円/楕円 152"/>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67327</xdr:rowOff>
    </xdr:from>
    <xdr:ext cx="762000" cy="259045"/>
    <xdr:sp macro="" textlink="">
      <xdr:nvSpPr>
        <xdr:cNvPr id="154" name="テキスト ボックス 153"/>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5" name="円/楕円 154"/>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6" name="テキスト ボックス 155"/>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101600</xdr:rowOff>
    </xdr:from>
    <xdr:to>
      <xdr:col>19</xdr:col>
      <xdr:colOff>6350</xdr:colOff>
      <xdr:row>15</xdr:row>
      <xdr:rowOff>31750</xdr:rowOff>
    </xdr:to>
    <xdr:sp macro="" textlink="">
      <xdr:nvSpPr>
        <xdr:cNvPr id="157" name="円/楕円 156"/>
        <xdr:cNvSpPr/>
      </xdr:nvSpPr>
      <xdr:spPr>
        <a:xfrm>
          <a:off x="12954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41927</xdr:rowOff>
    </xdr:from>
    <xdr:ext cx="762000" cy="259045"/>
    <xdr:sp macro="" textlink="">
      <xdr:nvSpPr>
        <xdr:cNvPr id="158" name="テキスト ボックス 157"/>
        <xdr:cNvSpPr txBox="1"/>
      </xdr:nvSpPr>
      <xdr:spPr>
        <a:xfrm>
          <a:off x="12623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経常収支比率に占める扶助費は，少子高齢化の進行や景気低迷など社会経済環境の変化により，生活保護費や障害者自立支援給付金などが上昇し，増加傾向にある。</a:t>
          </a:r>
        </a:p>
        <a:p>
          <a:r>
            <a:rPr kumimoji="1" lang="ja-JP" altLang="en-US" sz="1100">
              <a:latin typeface="ＭＳ Ｐゴシック"/>
            </a:rPr>
            <a:t>　類似団体平均においても，同様の傾向がみられることから，全国的な課題となっている。</a:t>
          </a:r>
        </a:p>
        <a:p>
          <a:r>
            <a:rPr kumimoji="1" lang="ja-JP" altLang="en-US" sz="1100">
              <a:latin typeface="ＭＳ Ｐゴシック"/>
            </a:rPr>
            <a:t>　今後は，市単独制度の見直しを行なうとともに，国の動向を注視しながら，持続可能な制度運営に努める。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44450</xdr:rowOff>
    </xdr:to>
    <xdr:cxnSp macro="">
      <xdr:nvCxnSpPr>
        <xdr:cNvPr id="191" name="直線コネクタ 190"/>
        <xdr:cNvCxnSpPr/>
      </xdr:nvCxnSpPr>
      <xdr:spPr>
        <a:xfrm>
          <a:off x="3987800" y="981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2"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114300</xdr:rowOff>
    </xdr:from>
    <xdr:to>
      <xdr:col>5</xdr:col>
      <xdr:colOff>549275</xdr:colOff>
      <xdr:row>57</xdr:row>
      <xdr:rowOff>44450</xdr:rowOff>
    </xdr:to>
    <xdr:cxnSp macro="">
      <xdr:nvCxnSpPr>
        <xdr:cNvPr id="194" name="直線コネクタ 193"/>
        <xdr:cNvCxnSpPr/>
      </xdr:nvCxnSpPr>
      <xdr:spPr>
        <a:xfrm>
          <a:off x="3098800" y="9715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6" name="テキスト ボックス 19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114300</xdr:rowOff>
    </xdr:to>
    <xdr:cxnSp macro="">
      <xdr:nvCxnSpPr>
        <xdr:cNvPr id="197" name="直線コネクタ 196"/>
        <xdr:cNvCxnSpPr/>
      </xdr:nvCxnSpPr>
      <xdr:spPr>
        <a:xfrm>
          <a:off x="2209800" y="965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133350</xdr:rowOff>
    </xdr:from>
    <xdr:to>
      <xdr:col>3</xdr:col>
      <xdr:colOff>142875</xdr:colOff>
      <xdr:row>56</xdr:row>
      <xdr:rowOff>50800</xdr:rowOff>
    </xdr:to>
    <xdr:cxnSp macro="">
      <xdr:nvCxnSpPr>
        <xdr:cNvPr id="200" name="直線コネクタ 199"/>
        <xdr:cNvCxnSpPr/>
      </xdr:nvCxnSpPr>
      <xdr:spPr>
        <a:xfrm>
          <a:off x="1320800" y="9563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2" name="テキスト ボックス 20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4" name="テキスト ボックス 20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210" name="円/楕円 209"/>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11"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12" name="円/楕円 211"/>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13" name="テキスト ボックス 212"/>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14" name="円/楕円 213"/>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215" name="テキスト ボックス 214"/>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6" name="円/楕円 215"/>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7" name="テキスト ボックス 21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18" name="円/楕円 217"/>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219" name="テキスト ボックス 21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経常収支比率に占めるその他の経費は，ほぼ同水準で推移している。その他の経費の主な内訳は，下水道事業会計などの特別会計に対する繰出金である。</a:t>
          </a:r>
        </a:p>
        <a:p>
          <a:r>
            <a:rPr kumimoji="1" lang="ja-JP" altLang="en-US" sz="1100">
              <a:latin typeface="ＭＳ Ｐゴシック"/>
            </a:rPr>
            <a:t>　類似団体平均についても，同水準で推移している。</a:t>
          </a:r>
        </a:p>
        <a:p>
          <a:r>
            <a:rPr kumimoji="1" lang="ja-JP" altLang="en-US" sz="1100">
              <a:latin typeface="ＭＳ Ｐゴシック"/>
            </a:rPr>
            <a:t>　引き続き，特別会計における受益者負担の適正化を図るなど，繰出金の削減に努める。</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38100</xdr:rowOff>
    </xdr:from>
    <xdr:to>
      <xdr:col>24</xdr:col>
      <xdr:colOff>31750</xdr:colOff>
      <xdr:row>56</xdr:row>
      <xdr:rowOff>50800</xdr:rowOff>
    </xdr:to>
    <xdr:cxnSp macro="">
      <xdr:nvCxnSpPr>
        <xdr:cNvPr id="252" name="直線コネクタ 251"/>
        <xdr:cNvCxnSpPr/>
      </xdr:nvCxnSpPr>
      <xdr:spPr>
        <a:xfrm>
          <a:off x="15671800" y="963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133350</xdr:rowOff>
    </xdr:from>
    <xdr:to>
      <xdr:col>22</xdr:col>
      <xdr:colOff>565150</xdr:colOff>
      <xdr:row>56</xdr:row>
      <xdr:rowOff>38100</xdr:rowOff>
    </xdr:to>
    <xdr:cxnSp macro="">
      <xdr:nvCxnSpPr>
        <xdr:cNvPr id="255" name="直線コネクタ 254"/>
        <xdr:cNvCxnSpPr/>
      </xdr:nvCxnSpPr>
      <xdr:spPr>
        <a:xfrm>
          <a:off x="14782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7" name="テキスト ボックス 256"/>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95250</xdr:rowOff>
    </xdr:from>
    <xdr:to>
      <xdr:col>21</xdr:col>
      <xdr:colOff>361950</xdr:colOff>
      <xdr:row>55</xdr:row>
      <xdr:rowOff>133350</xdr:rowOff>
    </xdr:to>
    <xdr:cxnSp macro="">
      <xdr:nvCxnSpPr>
        <xdr:cNvPr id="258" name="直線コネクタ 257"/>
        <xdr:cNvCxnSpPr/>
      </xdr:nvCxnSpPr>
      <xdr:spPr>
        <a:xfrm>
          <a:off x="13893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0" name="テキスト ボックス 259"/>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95250</xdr:rowOff>
    </xdr:from>
    <xdr:to>
      <xdr:col>20</xdr:col>
      <xdr:colOff>158750</xdr:colOff>
      <xdr:row>56</xdr:row>
      <xdr:rowOff>0</xdr:rowOff>
    </xdr:to>
    <xdr:cxnSp macro="">
      <xdr:nvCxnSpPr>
        <xdr:cNvPr id="261" name="直線コネクタ 260"/>
        <xdr:cNvCxnSpPr/>
      </xdr:nvCxnSpPr>
      <xdr:spPr>
        <a:xfrm flipV="1">
          <a:off x="13004800" y="952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1" name="円/楕円 270"/>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143527</xdr:rowOff>
    </xdr:from>
    <xdr:ext cx="762000" cy="259045"/>
    <xdr:sp macro="" textlink="">
      <xdr:nvSpPr>
        <xdr:cNvPr id="272"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158750</xdr:rowOff>
    </xdr:from>
    <xdr:to>
      <xdr:col>22</xdr:col>
      <xdr:colOff>615950</xdr:colOff>
      <xdr:row>56</xdr:row>
      <xdr:rowOff>88900</xdr:rowOff>
    </xdr:to>
    <xdr:sp macro="" textlink="">
      <xdr:nvSpPr>
        <xdr:cNvPr id="273" name="円/楕円 272"/>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74" name="テキスト ボックス 27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82550</xdr:rowOff>
    </xdr:from>
    <xdr:to>
      <xdr:col>21</xdr:col>
      <xdr:colOff>412750</xdr:colOff>
      <xdr:row>56</xdr:row>
      <xdr:rowOff>12700</xdr:rowOff>
    </xdr:to>
    <xdr:sp macro="" textlink="">
      <xdr:nvSpPr>
        <xdr:cNvPr id="275" name="円/楕円 274"/>
        <xdr:cNvSpPr/>
      </xdr:nvSpPr>
      <xdr:spPr>
        <a:xfrm>
          <a:off x="14732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22877</xdr:rowOff>
    </xdr:from>
    <xdr:ext cx="762000" cy="259045"/>
    <xdr:sp macro="" textlink="">
      <xdr:nvSpPr>
        <xdr:cNvPr id="276" name="テキスト ボックス 275"/>
        <xdr:cNvSpPr txBox="1"/>
      </xdr:nvSpPr>
      <xdr:spPr>
        <a:xfrm>
          <a:off x="14401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77" name="円/楕円 276"/>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78" name="テキスト ボックス 277"/>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79" name="円/楕円 278"/>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80" name="テキスト ボックス 279"/>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経常収支比率に占める補助費等は，補助金等の見直しや一部事務組合への負担金が減額していることにより，減少傾向である。</a:t>
          </a:r>
        </a:p>
        <a:p>
          <a:r>
            <a:rPr kumimoji="1" lang="ja-JP" altLang="en-US" sz="1100">
              <a:latin typeface="ＭＳ Ｐゴシック"/>
            </a:rPr>
            <a:t>　類似団体平均との比較においては，各年度とも下回っている状況で推移している。</a:t>
          </a:r>
        </a:p>
        <a:p>
          <a:r>
            <a:rPr kumimoji="1" lang="ja-JP" altLang="en-US" sz="1100">
              <a:latin typeface="ＭＳ Ｐゴシック"/>
            </a:rPr>
            <a:t>　今後も補助金等の見直しを行うなど，補助費の適正化を推進する。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157480</xdr:rowOff>
    </xdr:from>
    <xdr:to>
      <xdr:col>24</xdr:col>
      <xdr:colOff>31750</xdr:colOff>
      <xdr:row>35</xdr:row>
      <xdr:rowOff>8890</xdr:rowOff>
    </xdr:to>
    <xdr:cxnSp macro="">
      <xdr:nvCxnSpPr>
        <xdr:cNvPr id="312" name="直線コネクタ 311"/>
        <xdr:cNvCxnSpPr/>
      </xdr:nvCxnSpPr>
      <xdr:spPr>
        <a:xfrm>
          <a:off x="15671800" y="598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157480</xdr:rowOff>
    </xdr:from>
    <xdr:to>
      <xdr:col>22</xdr:col>
      <xdr:colOff>565150</xdr:colOff>
      <xdr:row>35</xdr:row>
      <xdr:rowOff>8890</xdr:rowOff>
    </xdr:to>
    <xdr:cxnSp macro="">
      <xdr:nvCxnSpPr>
        <xdr:cNvPr id="315" name="直線コネクタ 314"/>
        <xdr:cNvCxnSpPr/>
      </xdr:nvCxnSpPr>
      <xdr:spPr>
        <a:xfrm flipV="1">
          <a:off x="14782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8890</xdr:rowOff>
    </xdr:from>
    <xdr:to>
      <xdr:col>21</xdr:col>
      <xdr:colOff>361950</xdr:colOff>
      <xdr:row>35</xdr:row>
      <xdr:rowOff>24130</xdr:rowOff>
    </xdr:to>
    <xdr:cxnSp macro="">
      <xdr:nvCxnSpPr>
        <xdr:cNvPr id="318" name="直線コネクタ 317"/>
        <xdr:cNvCxnSpPr/>
      </xdr:nvCxnSpPr>
      <xdr:spPr>
        <a:xfrm flipV="1">
          <a:off x="13893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69850</xdr:rowOff>
    </xdr:to>
    <xdr:cxnSp macro="">
      <xdr:nvCxnSpPr>
        <xdr:cNvPr id="321" name="直線コネクタ 320"/>
        <xdr:cNvCxnSpPr/>
      </xdr:nvCxnSpPr>
      <xdr:spPr>
        <a:xfrm flipV="1">
          <a:off x="13004800" y="602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129540</xdr:rowOff>
    </xdr:from>
    <xdr:to>
      <xdr:col>24</xdr:col>
      <xdr:colOff>82550</xdr:colOff>
      <xdr:row>35</xdr:row>
      <xdr:rowOff>59690</xdr:rowOff>
    </xdr:to>
    <xdr:sp macro="" textlink="">
      <xdr:nvSpPr>
        <xdr:cNvPr id="331" name="円/楕円 330"/>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38117</xdr:rowOff>
    </xdr:from>
    <xdr:ext cx="762000" cy="259045"/>
    <xdr:sp macro="" textlink="">
      <xdr:nvSpPr>
        <xdr:cNvPr id="332" name="補助費等該当値テキスト"/>
        <xdr:cNvSpPr txBox="1"/>
      </xdr:nvSpPr>
      <xdr:spPr>
        <a:xfrm>
          <a:off x="16598900" y="586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106680</xdr:rowOff>
    </xdr:from>
    <xdr:to>
      <xdr:col>22</xdr:col>
      <xdr:colOff>615950</xdr:colOff>
      <xdr:row>35</xdr:row>
      <xdr:rowOff>36830</xdr:rowOff>
    </xdr:to>
    <xdr:sp macro="" textlink="">
      <xdr:nvSpPr>
        <xdr:cNvPr id="333" name="円/楕円 332"/>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47007</xdr:rowOff>
    </xdr:from>
    <xdr:ext cx="736600" cy="259045"/>
    <xdr:sp macro="" textlink="">
      <xdr:nvSpPr>
        <xdr:cNvPr id="334" name="テキスト ボックス 333"/>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129540</xdr:rowOff>
    </xdr:from>
    <xdr:to>
      <xdr:col>21</xdr:col>
      <xdr:colOff>412750</xdr:colOff>
      <xdr:row>35</xdr:row>
      <xdr:rowOff>59690</xdr:rowOff>
    </xdr:to>
    <xdr:sp macro="" textlink="">
      <xdr:nvSpPr>
        <xdr:cNvPr id="335" name="円/楕円 334"/>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69867</xdr:rowOff>
    </xdr:from>
    <xdr:ext cx="762000" cy="259045"/>
    <xdr:sp macro="" textlink="">
      <xdr:nvSpPr>
        <xdr:cNvPr id="336" name="テキスト ボックス 335"/>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7" name="円/楕円 336"/>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8" name="テキスト ボックス 337"/>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9" name="円/楕円 338"/>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40" name="テキスト ボックス 339"/>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経常収支比率に占める公債費は，市債発行額の抑制により減少傾向となっている。しかしながら，近年の臨時財政対策債発行額の増加が，比率の減少を抑制する大きな要因となっている。</a:t>
          </a:r>
        </a:p>
        <a:p>
          <a:r>
            <a:rPr kumimoji="1" lang="ja-JP" altLang="en-US" sz="1100">
              <a:latin typeface="ＭＳ Ｐゴシック"/>
            </a:rPr>
            <a:t>　類似団体平均との比較は，各年度ともやや上回る状況となっている。</a:t>
          </a:r>
        </a:p>
        <a:p>
          <a:r>
            <a:rPr kumimoji="1" lang="ja-JP" altLang="en-US" sz="1100">
              <a:latin typeface="ＭＳ Ｐゴシック"/>
            </a:rPr>
            <a:t>　引き続き，市債発行額の抑制を推進し，公債費負担の低減に努める。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77</xdr:row>
      <xdr:rowOff>97282</xdr:rowOff>
    </xdr:to>
    <xdr:cxnSp macro="">
      <xdr:nvCxnSpPr>
        <xdr:cNvPr id="371" name="直線コネクタ 370"/>
        <xdr:cNvCxnSpPr/>
      </xdr:nvCxnSpPr>
      <xdr:spPr>
        <a:xfrm>
          <a:off x="3987800" y="13298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72"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77</xdr:row>
      <xdr:rowOff>115570</xdr:rowOff>
    </xdr:to>
    <xdr:cxnSp macro="">
      <xdr:nvCxnSpPr>
        <xdr:cNvPr id="374" name="直線コネクタ 373"/>
        <xdr:cNvCxnSpPr/>
      </xdr:nvCxnSpPr>
      <xdr:spPr>
        <a:xfrm flipV="1">
          <a:off x="3098800" y="13298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6" name="テキスト ボックス 375"/>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115570</xdr:rowOff>
    </xdr:to>
    <xdr:cxnSp macro="">
      <xdr:nvCxnSpPr>
        <xdr:cNvPr id="377" name="直線コネクタ 376"/>
        <xdr:cNvCxnSpPr/>
      </xdr:nvCxnSpPr>
      <xdr:spPr>
        <a:xfrm>
          <a:off x="2209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79" name="テキスト ボックス 37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170435</xdr:rowOff>
    </xdr:to>
    <xdr:cxnSp macro="">
      <xdr:nvCxnSpPr>
        <xdr:cNvPr id="380" name="直線コネクタ 379"/>
        <xdr:cNvCxnSpPr/>
      </xdr:nvCxnSpPr>
      <xdr:spPr>
        <a:xfrm flipV="1">
          <a:off x="1320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90" name="円/楕円 389"/>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18559</xdr:rowOff>
    </xdr:from>
    <xdr:ext cx="762000" cy="259045"/>
    <xdr:sp macro="" textlink="">
      <xdr:nvSpPr>
        <xdr:cNvPr id="391" name="公債費該当値テキスト"/>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92" name="円/楕円 391"/>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132859</xdr:rowOff>
    </xdr:from>
    <xdr:ext cx="736600" cy="259045"/>
    <xdr:sp macro="" textlink="">
      <xdr:nvSpPr>
        <xdr:cNvPr id="393" name="テキスト ボックス 392"/>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4" name="円/楕円 393"/>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151147</xdr:rowOff>
    </xdr:from>
    <xdr:ext cx="762000" cy="259045"/>
    <xdr:sp macro="" textlink="">
      <xdr:nvSpPr>
        <xdr:cNvPr id="395" name="テキスト ボックス 394"/>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96" name="円/楕円 395"/>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97" name="テキスト ボックス 396"/>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8" name="円/楕円 397"/>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99" name="テキスト ボックス 398"/>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経常収支比率に占める公債費以外の経費は，一定水準を保っている。</a:t>
          </a:r>
        </a:p>
        <a:p>
          <a:r>
            <a:rPr kumimoji="1" lang="ja-JP" altLang="en-US" sz="1100">
              <a:latin typeface="ＭＳ Ｐゴシック"/>
            </a:rPr>
            <a:t>　類似団体平均との比較は，物件費及び補助費等が低いため，各年度とも下回っている状況である。</a:t>
          </a:r>
        </a:p>
        <a:p>
          <a:r>
            <a:rPr kumimoji="1" lang="ja-JP" altLang="en-US" sz="1100">
              <a:latin typeface="ＭＳ Ｐゴシック"/>
            </a:rPr>
            <a:t>　引き続き，職員定数の適正化，事務事業の整理・統合等を推進し，適正な規模の財政運営に努める。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75</xdr:row>
      <xdr:rowOff>97282</xdr:rowOff>
    </xdr:to>
    <xdr:cxnSp macro="">
      <xdr:nvCxnSpPr>
        <xdr:cNvPr id="430" name="直線コネクタ 429"/>
        <xdr:cNvCxnSpPr/>
      </xdr:nvCxnSpPr>
      <xdr:spPr>
        <a:xfrm>
          <a:off x="15671800" y="129286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31"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75</xdr:row>
      <xdr:rowOff>69850</xdr:rowOff>
    </xdr:to>
    <xdr:cxnSp macro="">
      <xdr:nvCxnSpPr>
        <xdr:cNvPr id="433" name="直線コネクタ 432"/>
        <xdr:cNvCxnSpPr/>
      </xdr:nvCxnSpPr>
      <xdr:spPr>
        <a:xfrm>
          <a:off x="14782800" y="1292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5" name="テキスト ボックス 434"/>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33274</xdr:rowOff>
    </xdr:from>
    <xdr:to>
      <xdr:col>21</xdr:col>
      <xdr:colOff>361950</xdr:colOff>
      <xdr:row>75</xdr:row>
      <xdr:rowOff>69850</xdr:rowOff>
    </xdr:to>
    <xdr:cxnSp macro="">
      <xdr:nvCxnSpPr>
        <xdr:cNvPr id="436" name="直線コネクタ 435"/>
        <xdr:cNvCxnSpPr/>
      </xdr:nvCxnSpPr>
      <xdr:spPr>
        <a:xfrm>
          <a:off x="13893800" y="12892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33274</xdr:rowOff>
    </xdr:from>
    <xdr:to>
      <xdr:col>20</xdr:col>
      <xdr:colOff>158750</xdr:colOff>
      <xdr:row>75</xdr:row>
      <xdr:rowOff>138430</xdr:rowOff>
    </xdr:to>
    <xdr:cxnSp macro="">
      <xdr:nvCxnSpPr>
        <xdr:cNvPr id="439" name="直線コネクタ 438"/>
        <xdr:cNvCxnSpPr/>
      </xdr:nvCxnSpPr>
      <xdr:spPr>
        <a:xfrm flipV="1">
          <a:off x="13004800" y="128920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46482</xdr:rowOff>
    </xdr:from>
    <xdr:to>
      <xdr:col>24</xdr:col>
      <xdr:colOff>82550</xdr:colOff>
      <xdr:row>75</xdr:row>
      <xdr:rowOff>148081</xdr:rowOff>
    </xdr:to>
    <xdr:sp macro="" textlink="">
      <xdr:nvSpPr>
        <xdr:cNvPr id="449" name="円/楕円 448"/>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63009</xdr:rowOff>
    </xdr:from>
    <xdr:ext cx="762000" cy="259045"/>
    <xdr:sp macro="" textlink="">
      <xdr:nvSpPr>
        <xdr:cNvPr id="450"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19050</xdr:rowOff>
    </xdr:from>
    <xdr:to>
      <xdr:col>22</xdr:col>
      <xdr:colOff>615950</xdr:colOff>
      <xdr:row>75</xdr:row>
      <xdr:rowOff>120650</xdr:rowOff>
    </xdr:to>
    <xdr:sp macro="" textlink="">
      <xdr:nvSpPr>
        <xdr:cNvPr id="451" name="円/楕円 450"/>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52" name="テキスト ボックス 451"/>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19050</xdr:rowOff>
    </xdr:from>
    <xdr:to>
      <xdr:col>21</xdr:col>
      <xdr:colOff>412750</xdr:colOff>
      <xdr:row>75</xdr:row>
      <xdr:rowOff>120650</xdr:rowOff>
    </xdr:to>
    <xdr:sp macro="" textlink="">
      <xdr:nvSpPr>
        <xdr:cNvPr id="453" name="円/楕円 452"/>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130827</xdr:rowOff>
    </xdr:from>
    <xdr:ext cx="762000" cy="259045"/>
    <xdr:sp macro="" textlink="">
      <xdr:nvSpPr>
        <xdr:cNvPr id="454" name="テキスト ボックス 453"/>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153924</xdr:rowOff>
    </xdr:from>
    <xdr:to>
      <xdr:col>20</xdr:col>
      <xdr:colOff>209550</xdr:colOff>
      <xdr:row>75</xdr:row>
      <xdr:rowOff>84074</xdr:rowOff>
    </xdr:to>
    <xdr:sp macro="" textlink="">
      <xdr:nvSpPr>
        <xdr:cNvPr id="455" name="円/楕円 454"/>
        <xdr:cNvSpPr/>
      </xdr:nvSpPr>
      <xdr:spPr>
        <a:xfrm>
          <a:off x="13843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94251</xdr:rowOff>
    </xdr:from>
    <xdr:ext cx="762000" cy="259045"/>
    <xdr:sp macro="" textlink="">
      <xdr:nvSpPr>
        <xdr:cNvPr id="456" name="テキスト ボックス 455"/>
        <xdr:cNvSpPr txBox="1"/>
      </xdr:nvSpPr>
      <xdr:spPr>
        <a:xfrm>
          <a:off x="13512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7" name="円/楕円 456"/>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58" name="テキスト ボックス 457"/>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茨城県水戸市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3730</xdr:rowOff>
    </xdr:from>
    <xdr:to>
      <xdr:col>4</xdr:col>
      <xdr:colOff>1117600</xdr:colOff>
      <xdr:row>17</xdr:row>
      <xdr:rowOff>57778</xdr:rowOff>
    </xdr:to>
    <xdr:cxnSp macro="">
      <xdr:nvCxnSpPr>
        <xdr:cNvPr id="52" name="直線コネクタ 51"/>
        <xdr:cNvCxnSpPr/>
      </xdr:nvCxnSpPr>
      <xdr:spPr bwMode="auto">
        <a:xfrm>
          <a:off x="5003800" y="2966005"/>
          <a:ext cx="647700" cy="5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112348</xdr:rowOff>
    </xdr:from>
    <xdr:to>
      <xdr:col>4</xdr:col>
      <xdr:colOff>469900</xdr:colOff>
      <xdr:row>17</xdr:row>
      <xdr:rowOff>3730</xdr:rowOff>
    </xdr:to>
    <xdr:cxnSp macro="">
      <xdr:nvCxnSpPr>
        <xdr:cNvPr id="55" name="直線コネクタ 54"/>
        <xdr:cNvCxnSpPr/>
      </xdr:nvCxnSpPr>
      <xdr:spPr bwMode="auto">
        <a:xfrm>
          <a:off x="4305300" y="2903173"/>
          <a:ext cx="698500" cy="6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112348</xdr:rowOff>
    </xdr:from>
    <xdr:to>
      <xdr:col>3</xdr:col>
      <xdr:colOff>904875</xdr:colOff>
      <xdr:row>16</xdr:row>
      <xdr:rowOff>128252</xdr:rowOff>
    </xdr:to>
    <xdr:cxnSp macro="">
      <xdr:nvCxnSpPr>
        <xdr:cNvPr id="58" name="直線コネクタ 57"/>
        <xdr:cNvCxnSpPr/>
      </xdr:nvCxnSpPr>
      <xdr:spPr bwMode="auto">
        <a:xfrm flipV="1">
          <a:off x="3606800" y="2903173"/>
          <a:ext cx="698500" cy="15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123713</xdr:rowOff>
    </xdr:from>
    <xdr:to>
      <xdr:col>3</xdr:col>
      <xdr:colOff>206375</xdr:colOff>
      <xdr:row>16</xdr:row>
      <xdr:rowOff>128252</xdr:rowOff>
    </xdr:to>
    <xdr:cxnSp macro="">
      <xdr:nvCxnSpPr>
        <xdr:cNvPr id="61" name="直線コネクタ 60"/>
        <xdr:cNvCxnSpPr/>
      </xdr:nvCxnSpPr>
      <xdr:spPr bwMode="auto">
        <a:xfrm>
          <a:off x="2908300" y="2914538"/>
          <a:ext cx="698500" cy="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6978</xdr:rowOff>
    </xdr:from>
    <xdr:to>
      <xdr:col>5</xdr:col>
      <xdr:colOff>34925</xdr:colOff>
      <xdr:row>17</xdr:row>
      <xdr:rowOff>108578</xdr:rowOff>
    </xdr:to>
    <xdr:sp macro="" textlink="">
      <xdr:nvSpPr>
        <xdr:cNvPr id="71" name="円/楕円 70"/>
        <xdr:cNvSpPr/>
      </xdr:nvSpPr>
      <xdr:spPr bwMode="auto">
        <a:xfrm>
          <a:off x="5600700" y="296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150505</xdr:rowOff>
    </xdr:from>
    <xdr:ext cx="762000" cy="259045"/>
    <xdr:sp macro="" textlink="">
      <xdr:nvSpPr>
        <xdr:cNvPr id="72" name="人口1人当たり決算額の推移該当値テキスト130"/>
        <xdr:cNvSpPr txBox="1"/>
      </xdr:nvSpPr>
      <xdr:spPr>
        <a:xfrm>
          <a:off x="5740400" y="294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58,078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124380</xdr:rowOff>
    </xdr:from>
    <xdr:to>
      <xdr:col>4</xdr:col>
      <xdr:colOff>520700</xdr:colOff>
      <xdr:row>17</xdr:row>
      <xdr:rowOff>54530</xdr:rowOff>
    </xdr:to>
    <xdr:sp macro="" textlink="">
      <xdr:nvSpPr>
        <xdr:cNvPr id="73" name="円/楕円 72"/>
        <xdr:cNvSpPr/>
      </xdr:nvSpPr>
      <xdr:spPr bwMode="auto">
        <a:xfrm>
          <a:off x="4953000" y="291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39307</xdr:rowOff>
    </xdr:from>
    <xdr:ext cx="736600" cy="259045"/>
    <xdr:sp macro="" textlink="">
      <xdr:nvSpPr>
        <xdr:cNvPr id="74" name="テキスト ボックス 73"/>
        <xdr:cNvSpPr txBox="1"/>
      </xdr:nvSpPr>
      <xdr:spPr>
        <a:xfrm>
          <a:off x="4622800" y="300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61548</xdr:rowOff>
    </xdr:from>
    <xdr:to>
      <xdr:col>3</xdr:col>
      <xdr:colOff>955675</xdr:colOff>
      <xdr:row>16</xdr:row>
      <xdr:rowOff>163148</xdr:rowOff>
    </xdr:to>
    <xdr:sp macro="" textlink="">
      <xdr:nvSpPr>
        <xdr:cNvPr id="75" name="円/楕円 74"/>
        <xdr:cNvSpPr/>
      </xdr:nvSpPr>
      <xdr:spPr bwMode="auto">
        <a:xfrm>
          <a:off x="4254500" y="285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147925</xdr:rowOff>
    </xdr:from>
    <xdr:ext cx="762000" cy="259045"/>
    <xdr:sp macro="" textlink="">
      <xdr:nvSpPr>
        <xdr:cNvPr id="76" name="テキスト ボックス 75"/>
        <xdr:cNvSpPr txBox="1"/>
      </xdr:nvSpPr>
      <xdr:spPr>
        <a:xfrm>
          <a:off x="3924300" y="293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61,657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77452</xdr:rowOff>
    </xdr:from>
    <xdr:to>
      <xdr:col>3</xdr:col>
      <xdr:colOff>257175</xdr:colOff>
      <xdr:row>17</xdr:row>
      <xdr:rowOff>7602</xdr:rowOff>
    </xdr:to>
    <xdr:sp macro="" textlink="">
      <xdr:nvSpPr>
        <xdr:cNvPr id="77" name="円/楕円 76"/>
        <xdr:cNvSpPr/>
      </xdr:nvSpPr>
      <xdr:spPr bwMode="auto">
        <a:xfrm>
          <a:off x="3556000" y="286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163829</xdr:rowOff>
    </xdr:from>
    <xdr:ext cx="762000" cy="259045"/>
    <xdr:sp macro="" textlink="">
      <xdr:nvSpPr>
        <xdr:cNvPr id="78" name="テキスト ボックス 77"/>
        <xdr:cNvSpPr txBox="1"/>
      </xdr:nvSpPr>
      <xdr:spPr>
        <a:xfrm>
          <a:off x="3225800" y="29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72913</xdr:rowOff>
    </xdr:from>
    <xdr:to>
      <xdr:col>2</xdr:col>
      <xdr:colOff>692150</xdr:colOff>
      <xdr:row>17</xdr:row>
      <xdr:rowOff>3063</xdr:rowOff>
    </xdr:to>
    <xdr:sp macro="" textlink="">
      <xdr:nvSpPr>
        <xdr:cNvPr id="79" name="円/楕円 78"/>
        <xdr:cNvSpPr/>
      </xdr:nvSpPr>
      <xdr:spPr bwMode="auto">
        <a:xfrm>
          <a:off x="2857500" y="2863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159290</xdr:rowOff>
    </xdr:from>
    <xdr:ext cx="762000" cy="259045"/>
    <xdr:sp macro="" textlink="">
      <xdr:nvSpPr>
        <xdr:cNvPr id="80" name="テキスト ボックス 79"/>
        <xdr:cNvSpPr txBox="1"/>
      </xdr:nvSpPr>
      <xdr:spPr>
        <a:xfrm>
          <a:off x="2527300" y="29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108843</xdr:rowOff>
    </xdr:from>
    <xdr:to>
      <xdr:col>4</xdr:col>
      <xdr:colOff>1117600</xdr:colOff>
      <xdr:row>35</xdr:row>
      <xdr:rowOff>117823</xdr:rowOff>
    </xdr:to>
    <xdr:cxnSp macro="">
      <xdr:nvCxnSpPr>
        <xdr:cNvPr id="115" name="直線コネクタ 114"/>
        <xdr:cNvCxnSpPr/>
      </xdr:nvCxnSpPr>
      <xdr:spPr bwMode="auto">
        <a:xfrm>
          <a:off x="5003800" y="6719193"/>
          <a:ext cx="647700" cy="8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190662</xdr:rowOff>
    </xdr:from>
    <xdr:ext cx="762000" cy="259045"/>
    <xdr:sp macro="" textlink="">
      <xdr:nvSpPr>
        <xdr:cNvPr id="116" name="人口1人当たり決算額の推移平均値テキスト445"/>
        <xdr:cNvSpPr txBox="1"/>
      </xdr:nvSpPr>
      <xdr:spPr>
        <a:xfrm>
          <a:off x="5740400" y="6801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86244</xdr:rowOff>
    </xdr:from>
    <xdr:to>
      <xdr:col>4</xdr:col>
      <xdr:colOff>469900</xdr:colOff>
      <xdr:row>35</xdr:row>
      <xdr:rowOff>108843</xdr:rowOff>
    </xdr:to>
    <xdr:cxnSp macro="">
      <xdr:nvCxnSpPr>
        <xdr:cNvPr id="118" name="直線コネクタ 117"/>
        <xdr:cNvCxnSpPr/>
      </xdr:nvCxnSpPr>
      <xdr:spPr bwMode="auto">
        <a:xfrm>
          <a:off x="4305300" y="6696594"/>
          <a:ext cx="698500" cy="22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275734</xdr:rowOff>
    </xdr:from>
    <xdr:ext cx="736600" cy="259045"/>
    <xdr:sp macro="" textlink="">
      <xdr:nvSpPr>
        <xdr:cNvPr id="120" name="テキスト ボックス 119"/>
        <xdr:cNvSpPr txBox="1"/>
      </xdr:nvSpPr>
      <xdr:spPr>
        <a:xfrm>
          <a:off x="4622800" y="688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85460</xdr:rowOff>
    </xdr:from>
    <xdr:to>
      <xdr:col>3</xdr:col>
      <xdr:colOff>904875</xdr:colOff>
      <xdr:row>35</xdr:row>
      <xdr:rowOff>86244</xdr:rowOff>
    </xdr:to>
    <xdr:cxnSp macro="">
      <xdr:nvCxnSpPr>
        <xdr:cNvPr id="121" name="直線コネクタ 120"/>
        <xdr:cNvCxnSpPr/>
      </xdr:nvCxnSpPr>
      <xdr:spPr bwMode="auto">
        <a:xfrm>
          <a:off x="3606800" y="6695810"/>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264565</xdr:rowOff>
    </xdr:from>
    <xdr:ext cx="762000" cy="259045"/>
    <xdr:sp macro="" textlink="">
      <xdr:nvSpPr>
        <xdr:cNvPr id="123" name="テキスト ボックス 122"/>
        <xdr:cNvSpPr txBox="1"/>
      </xdr:nvSpPr>
      <xdr:spPr>
        <a:xfrm>
          <a:off x="39243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85460</xdr:rowOff>
    </xdr:from>
    <xdr:to>
      <xdr:col>3</xdr:col>
      <xdr:colOff>206375</xdr:colOff>
      <xdr:row>35</xdr:row>
      <xdr:rowOff>86603</xdr:rowOff>
    </xdr:to>
    <xdr:cxnSp macro="">
      <xdr:nvCxnSpPr>
        <xdr:cNvPr id="124" name="直線コネクタ 123"/>
        <xdr:cNvCxnSpPr/>
      </xdr:nvCxnSpPr>
      <xdr:spPr bwMode="auto">
        <a:xfrm flipV="1">
          <a:off x="2908300" y="6695810"/>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216396</xdr:rowOff>
    </xdr:from>
    <xdr:ext cx="762000" cy="259045"/>
    <xdr:sp macro="" textlink="">
      <xdr:nvSpPr>
        <xdr:cNvPr id="126" name="テキスト ボックス 125"/>
        <xdr:cNvSpPr txBox="1"/>
      </xdr:nvSpPr>
      <xdr:spPr>
        <a:xfrm>
          <a:off x="32258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197096</xdr:rowOff>
    </xdr:from>
    <xdr:ext cx="762000" cy="259045"/>
    <xdr:sp macro="" textlink="">
      <xdr:nvSpPr>
        <xdr:cNvPr id="128" name="テキスト ボックス 127"/>
        <xdr:cNvSpPr txBox="1"/>
      </xdr:nvSpPr>
      <xdr:spPr>
        <a:xfrm>
          <a:off x="2527300" y="68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67023</xdr:rowOff>
    </xdr:from>
    <xdr:to>
      <xdr:col>5</xdr:col>
      <xdr:colOff>34925</xdr:colOff>
      <xdr:row>35</xdr:row>
      <xdr:rowOff>168623</xdr:rowOff>
    </xdr:to>
    <xdr:sp macro="" textlink="">
      <xdr:nvSpPr>
        <xdr:cNvPr id="134" name="円/楕円 133"/>
        <xdr:cNvSpPr/>
      </xdr:nvSpPr>
      <xdr:spPr bwMode="auto">
        <a:xfrm>
          <a:off x="5600700" y="6677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255000</xdr:rowOff>
    </xdr:from>
    <xdr:ext cx="762000" cy="259045"/>
    <xdr:sp macro="" textlink="">
      <xdr:nvSpPr>
        <xdr:cNvPr id="135" name="人口1人当たり決算額の推移該当値テキスト445"/>
        <xdr:cNvSpPr txBox="1"/>
      </xdr:nvSpPr>
      <xdr:spPr>
        <a:xfrm>
          <a:off x="5740400" y="652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58043</xdr:rowOff>
    </xdr:from>
    <xdr:to>
      <xdr:col>4</xdr:col>
      <xdr:colOff>520700</xdr:colOff>
      <xdr:row>35</xdr:row>
      <xdr:rowOff>159643</xdr:rowOff>
    </xdr:to>
    <xdr:sp macro="" textlink="">
      <xdr:nvSpPr>
        <xdr:cNvPr id="136" name="円/楕円 135"/>
        <xdr:cNvSpPr/>
      </xdr:nvSpPr>
      <xdr:spPr bwMode="auto">
        <a:xfrm>
          <a:off x="4953000" y="666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169820</xdr:rowOff>
    </xdr:from>
    <xdr:ext cx="736600" cy="259045"/>
    <xdr:sp macro="" textlink="">
      <xdr:nvSpPr>
        <xdr:cNvPr id="137" name="テキスト ボックス 136"/>
        <xdr:cNvSpPr txBox="1"/>
      </xdr:nvSpPr>
      <xdr:spPr>
        <a:xfrm>
          <a:off x="4622800" y="6437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35444</xdr:rowOff>
    </xdr:from>
    <xdr:to>
      <xdr:col>3</xdr:col>
      <xdr:colOff>955675</xdr:colOff>
      <xdr:row>35</xdr:row>
      <xdr:rowOff>137044</xdr:rowOff>
    </xdr:to>
    <xdr:sp macro="" textlink="">
      <xdr:nvSpPr>
        <xdr:cNvPr id="138" name="円/楕円 137"/>
        <xdr:cNvSpPr/>
      </xdr:nvSpPr>
      <xdr:spPr bwMode="auto">
        <a:xfrm>
          <a:off x="4254500" y="664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147221</xdr:rowOff>
    </xdr:from>
    <xdr:ext cx="762000" cy="259045"/>
    <xdr:sp macro="" textlink="">
      <xdr:nvSpPr>
        <xdr:cNvPr id="139" name="テキスト ボックス 138"/>
        <xdr:cNvSpPr txBox="1"/>
      </xdr:nvSpPr>
      <xdr:spPr>
        <a:xfrm>
          <a:off x="3924300" y="641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34660</xdr:rowOff>
    </xdr:from>
    <xdr:to>
      <xdr:col>3</xdr:col>
      <xdr:colOff>257175</xdr:colOff>
      <xdr:row>35</xdr:row>
      <xdr:rowOff>136260</xdr:rowOff>
    </xdr:to>
    <xdr:sp macro="" textlink="">
      <xdr:nvSpPr>
        <xdr:cNvPr id="140" name="円/楕円 139"/>
        <xdr:cNvSpPr/>
      </xdr:nvSpPr>
      <xdr:spPr bwMode="auto">
        <a:xfrm>
          <a:off x="3556000" y="664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146437</xdr:rowOff>
    </xdr:from>
    <xdr:ext cx="762000" cy="259045"/>
    <xdr:sp macro="" textlink="">
      <xdr:nvSpPr>
        <xdr:cNvPr id="141" name="テキスト ボックス 140"/>
        <xdr:cNvSpPr txBox="1"/>
      </xdr:nvSpPr>
      <xdr:spPr>
        <a:xfrm>
          <a:off x="3225800" y="641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35803</xdr:rowOff>
    </xdr:from>
    <xdr:to>
      <xdr:col>2</xdr:col>
      <xdr:colOff>692150</xdr:colOff>
      <xdr:row>35</xdr:row>
      <xdr:rowOff>137403</xdr:rowOff>
    </xdr:to>
    <xdr:sp macro="" textlink="">
      <xdr:nvSpPr>
        <xdr:cNvPr id="142" name="円/楕円 141"/>
        <xdr:cNvSpPr/>
      </xdr:nvSpPr>
      <xdr:spPr bwMode="auto">
        <a:xfrm>
          <a:off x="2857500" y="664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147580</xdr:rowOff>
    </xdr:from>
    <xdr:ext cx="762000" cy="259045"/>
    <xdr:sp macro="" textlink="">
      <xdr:nvSpPr>
        <xdr:cNvPr id="143" name="テキスト ボックス 142"/>
        <xdr:cNvSpPr txBox="1"/>
      </xdr:nvSpPr>
      <xdr:spPr>
        <a:xfrm>
          <a:off x="2527300" y="641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財政調整基金残高は，着実な積立及び繰入の抑制により増加している。</a:t>
          </a:r>
          <a:endParaRPr lang="ja-JP" altLang="ja-JP" sz="1400">
            <a:effectLst/>
          </a:endParaRPr>
        </a:p>
        <a:p>
          <a:pPr rtl="0"/>
          <a:r>
            <a:rPr lang="ja-JP" altLang="ja-JP" sz="1100" b="0" i="0" baseline="0">
              <a:solidFill>
                <a:schemeClr val="dk1"/>
              </a:solidFill>
              <a:effectLst/>
              <a:latin typeface="+mn-lt"/>
              <a:ea typeface="+mn-ea"/>
              <a:cs typeface="+mn-cs"/>
            </a:rPr>
            <a:t>　実質収支額は，市税収納率の向上など歳入確保及び効率的な財政運営に努めた結果，毎年度一定程度の額を確保している。なお，平成23年度の実質収支額及び実質単年度収支は，震災復興特別交付税が次年度繰越事業分についても交付されたことなどにより，前後の年度より高い値となっている。　</a:t>
          </a:r>
          <a:endParaRPr lang="ja-JP" altLang="ja-JP" sz="1400">
            <a:effectLst/>
          </a:endParaRPr>
        </a:p>
        <a:p>
          <a:r>
            <a:rPr lang="ja-JP" altLang="ja-JP" sz="1100" b="0" i="0" baseline="0">
              <a:solidFill>
                <a:schemeClr val="dk1"/>
              </a:solidFill>
              <a:effectLst/>
              <a:latin typeface="+mn-lt"/>
              <a:ea typeface="+mn-ea"/>
              <a:cs typeface="+mn-cs"/>
            </a:rPr>
            <a:t>　財政調整基金残高については，災害等の不測の事態に備えるとともに，大規模事業の実施など年度間の財源の不均衡を調整するため，適正な額の確保に努める</a:t>
          </a:r>
          <a:r>
            <a:rPr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職員定数の適正化による人件費削減，市債の新規発行抑制による公債費の縮減，使用料・手数料の計画的な見直し，新たな財源拡充策の実施など行財政改革の徹底的な推進により，一定の値を保っている。</a:t>
          </a:r>
        </a:p>
        <a:p>
          <a:r>
            <a:rPr kumimoji="1" lang="ja-JP" altLang="en-US" sz="1400">
              <a:latin typeface="ＭＳ ゴシック" pitchFamily="49" charset="-128"/>
              <a:ea typeface="ＭＳ ゴシック" pitchFamily="49" charset="-128"/>
            </a:rPr>
            <a:t>　国民健康保険会計は，医療費が増加するとともに，経済状況等により保健税調定が減少する厳しい状況により赤字となっているが，収納率向上など歳入確保に努めるとともに，一般会計繰入金の増額など収支改善策を実施した結果，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年度からは改善傾向にあり，平成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年度には税率改正を行ったため大きく改善した。今後も，収納率向上など収支改善に努めていく必要がある。</a:t>
          </a:r>
        </a:p>
        <a:p>
          <a:r>
            <a:rPr kumimoji="1" lang="ja-JP" altLang="en-US" sz="1400">
              <a:latin typeface="ＭＳ ゴシック" pitchFamily="49" charset="-128"/>
              <a:ea typeface="ＭＳ ゴシック" pitchFamily="49" charset="-128"/>
            </a:rPr>
            <a:t>　国民健康保険会計を除く特別会計は，使用料や保険料等の受益者負担の見直しを定期的に行い，安定的な運営に努めている。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市債は，一般会計の普通債の新規発行を元金償還額の８割以内に抑制しているが，近年の臨時財政対策債の発行額の増加により，元利償還金は一定水準に留まっている。</a:t>
          </a:r>
        </a:p>
        <a:p>
          <a:r>
            <a:rPr kumimoji="1" lang="ja-JP" altLang="en-US" sz="1300">
              <a:latin typeface="ＭＳ ゴシック" pitchFamily="49" charset="-128"/>
              <a:ea typeface="ＭＳ ゴシック" pitchFamily="49" charset="-128"/>
            </a:rPr>
            <a:t>　公営企業債の元利償還金に対する繰入金についてはほぼ同水準にあるが，下水道使用料等の計画的な見直しにより，繰入金の抑制を行っていく必要がある。</a:t>
          </a:r>
        </a:p>
        <a:p>
          <a:r>
            <a:rPr kumimoji="1" lang="ja-JP" altLang="en-US" sz="1300">
              <a:latin typeface="ＭＳ ゴシック" pitchFamily="49" charset="-128"/>
              <a:ea typeface="ＭＳ ゴシック" pitchFamily="49" charset="-128"/>
            </a:rPr>
            <a:t>　算入公債費等は，臨時財政対策債の元利償還金の増加に伴い増加している。このため，実質公債費比率の分子が減少傾向にある。</a:t>
          </a:r>
        </a:p>
        <a:p>
          <a:r>
            <a:rPr kumimoji="1" lang="ja-JP" altLang="en-US" sz="1300">
              <a:latin typeface="ＭＳ ゴシック" pitchFamily="49" charset="-128"/>
              <a:ea typeface="ＭＳ ゴシック" pitchFamily="49" charset="-128"/>
            </a:rPr>
            <a:t>　今後も，公債費負担が増大しないよう，市債発行額の計画的な管理等に努める。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将来負担額の減少は，債務負担行為に基づく支出予定額が土地開発公社の長期保有地の解消により減少し，公営企業債等繰入見込額が使用料の改定等により減少していることなどが要因となっている。</a:t>
          </a:r>
        </a:p>
        <a:p>
          <a:r>
            <a:rPr kumimoji="1" lang="ja-JP" altLang="en-US" sz="1400">
              <a:latin typeface="ＭＳ ゴシック" pitchFamily="49" charset="-128"/>
              <a:ea typeface="ＭＳ ゴシック" pitchFamily="49" charset="-128"/>
            </a:rPr>
            <a:t>　充当可能財源等の増加は，財政調整基金などの基金残高が増加し，基準財政需要額算入見込額が臨時財政対策債の残高増のため増加していることなどが要因となっている。</a:t>
          </a:r>
        </a:p>
        <a:p>
          <a:r>
            <a:rPr kumimoji="1" lang="ja-JP" altLang="en-US" sz="1400">
              <a:latin typeface="ＭＳ ゴシック" pitchFamily="49" charset="-128"/>
              <a:ea typeface="ＭＳ ゴシック" pitchFamily="49" charset="-128"/>
            </a:rPr>
            <a:t>　このため，将来負担比率の分子が大きく減少をしている。</a:t>
          </a:r>
        </a:p>
        <a:p>
          <a:r>
            <a:rPr kumimoji="1" lang="ja-JP" altLang="en-US" sz="1400">
              <a:latin typeface="ＭＳ ゴシック" pitchFamily="49" charset="-128"/>
              <a:ea typeface="ＭＳ ゴシック" pitchFamily="49" charset="-128"/>
            </a:rPr>
            <a:t>　今後も，将来の公債費負担が増大しないよう，市債発行額の計画的な管理等に努める。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102355935</v>
      </c>
      <c r="BO4" s="379"/>
      <c r="BP4" s="379"/>
      <c r="BQ4" s="379"/>
      <c r="BR4" s="379"/>
      <c r="BS4" s="379"/>
      <c r="BT4" s="379"/>
      <c r="BU4" s="380"/>
      <c r="BV4" s="378">
        <v>100078860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7.8</v>
      </c>
      <c r="CU4" s="554"/>
      <c r="CV4" s="554"/>
      <c r="CW4" s="554"/>
      <c r="CX4" s="554"/>
      <c r="CY4" s="554"/>
      <c r="CZ4" s="554"/>
      <c r="DA4" s="555"/>
      <c r="DB4" s="553">
        <v>8.9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96768696</v>
      </c>
      <c r="BO5" s="384"/>
      <c r="BP5" s="384"/>
      <c r="BQ5" s="384"/>
      <c r="BR5" s="384"/>
      <c r="BS5" s="384"/>
      <c r="BT5" s="384"/>
      <c r="BU5" s="385"/>
      <c r="BV5" s="383">
        <v>94057961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85.9</v>
      </c>
      <c r="CU5" s="354"/>
      <c r="CV5" s="354"/>
      <c r="CW5" s="354"/>
      <c r="CX5" s="354"/>
      <c r="CY5" s="354"/>
      <c r="CZ5" s="354"/>
      <c r="DA5" s="355"/>
      <c r="DB5" s="353">
        <v>85.3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5587239</v>
      </c>
      <c r="BO6" s="384"/>
      <c r="BP6" s="384"/>
      <c r="BQ6" s="384"/>
      <c r="BR6" s="384"/>
      <c r="BS6" s="384"/>
      <c r="BT6" s="384"/>
      <c r="BU6" s="385"/>
      <c r="BV6" s="383">
        <v>6020899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94.5</v>
      </c>
      <c r="CU6" s="528"/>
      <c r="CV6" s="528"/>
      <c r="CW6" s="528"/>
      <c r="CX6" s="528"/>
      <c r="CY6" s="528"/>
      <c r="CZ6" s="528"/>
      <c r="DA6" s="529"/>
      <c r="DB6" s="527">
        <v>93.6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1212013</v>
      </c>
      <c r="BO7" s="384"/>
      <c r="BP7" s="384"/>
      <c r="BQ7" s="384"/>
      <c r="BR7" s="384"/>
      <c r="BS7" s="384"/>
      <c r="BT7" s="384"/>
      <c r="BU7" s="385"/>
      <c r="BV7" s="383">
        <v>1174836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55770998</v>
      </c>
      <c r="CU7" s="384"/>
      <c r="CV7" s="384"/>
      <c r="CW7" s="384"/>
      <c r="CX7" s="384"/>
      <c r="CY7" s="384"/>
      <c r="CZ7" s="384"/>
      <c r="DA7" s="385"/>
      <c r="DB7" s="383">
        <v>54533642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4375226</v>
      </c>
      <c r="BO8" s="384"/>
      <c r="BP8" s="384"/>
      <c r="BQ8" s="384"/>
      <c r="BR8" s="384"/>
      <c r="BS8" s="384"/>
      <c r="BT8" s="384"/>
      <c r="BU8" s="385"/>
      <c r="BV8" s="383">
        <v>4846063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0.82</v>
      </c>
      <c r="CU8" s="491"/>
      <c r="CV8" s="491"/>
      <c r="CW8" s="491"/>
      <c r="CX8" s="491"/>
      <c r="CY8" s="491"/>
      <c r="CZ8" s="491"/>
      <c r="DA8" s="492"/>
      <c r="DB8" s="490">
        <v>0.82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268750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-470837</v>
      </c>
      <c r="BO9" s="384"/>
      <c r="BP9" s="384"/>
      <c r="BQ9" s="384"/>
      <c r="BR9" s="384"/>
      <c r="BS9" s="384"/>
      <c r="BT9" s="384"/>
      <c r="BU9" s="385"/>
      <c r="BV9" s="383">
        <v>-883743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15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262603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2488846</v>
      </c>
      <c r="BO10" s="384"/>
      <c r="BP10" s="384"/>
      <c r="BQ10" s="384"/>
      <c r="BR10" s="384"/>
      <c r="BS10" s="384"/>
      <c r="BT10" s="384"/>
      <c r="BU10" s="385"/>
      <c r="BV10" s="383">
        <v>2848907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144167</v>
      </c>
      <c r="BO11" s="384"/>
      <c r="BP11" s="384"/>
      <c r="BQ11" s="384"/>
      <c r="BR11" s="384"/>
      <c r="BS11" s="384"/>
      <c r="BT11" s="384"/>
      <c r="BU11" s="385"/>
      <c r="BV11" s="383">
        <v>69835</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273053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1045575</v>
      </c>
      <c r="BO12" s="384"/>
      <c r="BP12" s="384"/>
      <c r="BQ12" s="384"/>
      <c r="BR12" s="384"/>
      <c r="BS12" s="384"/>
      <c r="BT12" s="384"/>
      <c r="BU12" s="385"/>
      <c r="BV12" s="383">
        <v>30072</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270017</v>
      </c>
      <c r="S13" s="483"/>
      <c r="T13" s="483"/>
      <c r="U13" s="483"/>
      <c r="V13" s="484"/>
      <c r="W13" s="470" t="s">
        <v>123</v>
      </c>
      <c r="X13" s="396"/>
      <c r="Y13" s="396"/>
      <c r="Z13" s="396"/>
      <c r="AA13" s="396"/>
      <c r="AB13" s="397"/>
      <c r="AC13" s="359">
        <v>3475</v>
      </c>
      <c r="AD13" s="360"/>
      <c r="AE13" s="360"/>
      <c r="AF13" s="360"/>
      <c r="AG13" s="361"/>
      <c r="AH13" s="359">
        <v>4973</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1116601</v>
      </c>
      <c r="BO13" s="384"/>
      <c r="BP13" s="384"/>
      <c r="BQ13" s="384"/>
      <c r="BR13" s="384"/>
      <c r="BS13" s="384"/>
      <c r="BT13" s="384"/>
      <c r="BU13" s="385"/>
      <c r="BV13" s="383">
        <v>2004927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10.199999999999999</v>
      </c>
      <c r="CU13" s="354"/>
      <c r="CV13" s="354"/>
      <c r="CW13" s="354"/>
      <c r="CX13" s="354"/>
      <c r="CY13" s="354"/>
      <c r="CZ13" s="354"/>
      <c r="DA13" s="355"/>
      <c r="DB13" s="353">
        <v>10.4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271612</v>
      </c>
      <c r="S14" s="483"/>
      <c r="T14" s="483"/>
      <c r="U14" s="483"/>
      <c r="V14" s="484"/>
      <c r="W14" s="485"/>
      <c r="X14" s="399"/>
      <c r="Y14" s="399"/>
      <c r="Z14" s="399"/>
      <c r="AA14" s="399"/>
      <c r="AB14" s="400"/>
      <c r="AC14" s="475">
        <v>3</v>
      </c>
      <c r="AD14" s="476"/>
      <c r="AE14" s="476"/>
      <c r="AF14" s="476"/>
      <c r="AG14" s="477"/>
      <c r="AH14" s="475">
        <v>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97.2</v>
      </c>
      <c r="CU14" s="454"/>
      <c r="CV14" s="454"/>
      <c r="CW14" s="454"/>
      <c r="CX14" s="454"/>
      <c r="CY14" s="454"/>
      <c r="CZ14" s="454"/>
      <c r="DA14" s="455"/>
      <c r="DB14" s="486">
        <v>110.4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268765</v>
      </c>
      <c r="S15" s="483"/>
      <c r="T15" s="483"/>
      <c r="U15" s="483"/>
      <c r="V15" s="484"/>
      <c r="W15" s="470" t="s">
        <v>130</v>
      </c>
      <c r="X15" s="396"/>
      <c r="Y15" s="396"/>
      <c r="Z15" s="396"/>
      <c r="AA15" s="396"/>
      <c r="AB15" s="397"/>
      <c r="AC15" s="359">
        <v>21880</v>
      </c>
      <c r="AD15" s="360"/>
      <c r="AE15" s="360"/>
      <c r="AF15" s="360"/>
      <c r="AG15" s="361"/>
      <c r="AH15" s="359">
        <v>22848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32964346</v>
      </c>
      <c r="BO15" s="379"/>
      <c r="BP15" s="379"/>
      <c r="BQ15" s="379"/>
      <c r="BR15" s="379"/>
      <c r="BS15" s="379"/>
      <c r="BT15" s="379"/>
      <c r="BU15" s="380"/>
      <c r="BV15" s="378">
        <v>31841346</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18.600000000000001</v>
      </c>
      <c r="AD16" s="476"/>
      <c r="AE16" s="476"/>
      <c r="AF16" s="476"/>
      <c r="AG16" s="477"/>
      <c r="AH16" s="475">
        <v>18.3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39624269</v>
      </c>
      <c r="BO16" s="384"/>
      <c r="BP16" s="384"/>
      <c r="BQ16" s="384"/>
      <c r="BR16" s="384"/>
      <c r="BS16" s="384"/>
      <c r="BT16" s="384"/>
      <c r="BU16" s="385"/>
      <c r="BV16" s="383">
        <v>39029040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92296</v>
      </c>
      <c r="AD17" s="360"/>
      <c r="AE17" s="360"/>
      <c r="AF17" s="360"/>
      <c r="AG17" s="361"/>
      <c r="AH17" s="359">
        <v>95016</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42955510</v>
      </c>
      <c r="BO17" s="384"/>
      <c r="BP17" s="384"/>
      <c r="BQ17" s="384"/>
      <c r="BR17" s="384"/>
      <c r="BS17" s="384"/>
      <c r="BT17" s="384"/>
      <c r="BU17" s="385"/>
      <c r="BV17" s="383">
        <v>41398901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217.43</v>
      </c>
      <c r="M18" s="446"/>
      <c r="N18" s="446"/>
      <c r="O18" s="446"/>
      <c r="P18" s="446"/>
      <c r="Q18" s="446"/>
      <c r="R18" s="447"/>
      <c r="S18" s="447"/>
      <c r="T18" s="447"/>
      <c r="U18" s="447"/>
      <c r="V18" s="448"/>
      <c r="W18" s="462"/>
      <c r="X18" s="463"/>
      <c r="Y18" s="463"/>
      <c r="Z18" s="463"/>
      <c r="AA18" s="463"/>
      <c r="AB18" s="471"/>
      <c r="AC18" s="347">
        <v>78.400000000000006</v>
      </c>
      <c r="AD18" s="348"/>
      <c r="AE18" s="348"/>
      <c r="AF18" s="348"/>
      <c r="AG18" s="449"/>
      <c r="AH18" s="347">
        <v>76.2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49112889</v>
      </c>
      <c r="BO18" s="384"/>
      <c r="BP18" s="384"/>
      <c r="BQ18" s="384"/>
      <c r="BR18" s="384"/>
      <c r="BS18" s="384"/>
      <c r="BT18" s="384"/>
      <c r="BU18" s="385"/>
      <c r="BV18" s="383">
        <v>48153463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1236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69189543</v>
      </c>
      <c r="BO19" s="384"/>
      <c r="BP19" s="384"/>
      <c r="BQ19" s="384"/>
      <c r="BR19" s="384"/>
      <c r="BS19" s="384"/>
      <c r="BT19" s="384"/>
      <c r="BU19" s="385"/>
      <c r="BV19" s="383">
        <v>67292083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112099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95750523</v>
      </c>
      <c r="BO23" s="384"/>
      <c r="BP23" s="384"/>
      <c r="BQ23" s="384"/>
      <c r="BR23" s="384"/>
      <c r="BS23" s="384"/>
      <c r="BT23" s="384"/>
      <c r="BU23" s="385"/>
      <c r="BV23" s="383">
        <v>96692589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8600</v>
      </c>
      <c r="R24" s="360"/>
      <c r="S24" s="360"/>
      <c r="T24" s="360"/>
      <c r="U24" s="360"/>
      <c r="V24" s="361"/>
      <c r="W24" s="425"/>
      <c r="X24" s="416"/>
      <c r="Y24" s="417"/>
      <c r="Z24" s="356" t="s">
        <v>153</v>
      </c>
      <c r="AA24" s="357"/>
      <c r="AB24" s="357"/>
      <c r="AC24" s="357"/>
      <c r="AD24" s="357"/>
      <c r="AE24" s="357"/>
      <c r="AF24" s="357"/>
      <c r="AG24" s="358"/>
      <c r="AH24" s="359">
        <v>1703</v>
      </c>
      <c r="AI24" s="360"/>
      <c r="AJ24" s="360"/>
      <c r="AK24" s="360"/>
      <c r="AL24" s="361"/>
      <c r="AM24" s="359">
        <v>5265676</v>
      </c>
      <c r="AN24" s="360"/>
      <c r="AO24" s="360"/>
      <c r="AP24" s="360"/>
      <c r="AQ24" s="360"/>
      <c r="AR24" s="361"/>
      <c r="AS24" s="359">
        <v>3092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76506091</v>
      </c>
      <c r="BO24" s="384"/>
      <c r="BP24" s="384"/>
      <c r="BQ24" s="384"/>
      <c r="BR24" s="384"/>
      <c r="BS24" s="384"/>
      <c r="BT24" s="384"/>
      <c r="BU24" s="385"/>
      <c r="BV24" s="383">
        <v>76444790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3</v>
      </c>
      <c r="M25" s="360"/>
      <c r="N25" s="360"/>
      <c r="O25" s="360"/>
      <c r="P25" s="361"/>
      <c r="Q25" s="359">
        <v>8585</v>
      </c>
      <c r="R25" s="360"/>
      <c r="S25" s="360"/>
      <c r="T25" s="360"/>
      <c r="U25" s="360"/>
      <c r="V25" s="361"/>
      <c r="W25" s="425"/>
      <c r="X25" s="416"/>
      <c r="Y25" s="417"/>
      <c r="Z25" s="356" t="s">
        <v>156</v>
      </c>
      <c r="AA25" s="357"/>
      <c r="AB25" s="357"/>
      <c r="AC25" s="357"/>
      <c r="AD25" s="357"/>
      <c r="AE25" s="357"/>
      <c r="AF25" s="357"/>
      <c r="AG25" s="358"/>
      <c r="AH25" s="359">
        <v>337</v>
      </c>
      <c r="AI25" s="360"/>
      <c r="AJ25" s="360"/>
      <c r="AK25" s="360"/>
      <c r="AL25" s="361"/>
      <c r="AM25" s="359">
        <v>1113111</v>
      </c>
      <c r="AN25" s="360"/>
      <c r="AO25" s="360"/>
      <c r="AP25" s="360"/>
      <c r="AQ25" s="360"/>
      <c r="AR25" s="361"/>
      <c r="AS25" s="359">
        <v>3303</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9190741</v>
      </c>
      <c r="BO25" s="379"/>
      <c r="BP25" s="379"/>
      <c r="BQ25" s="379"/>
      <c r="BR25" s="379"/>
      <c r="BS25" s="379"/>
      <c r="BT25" s="379"/>
      <c r="BU25" s="380"/>
      <c r="BV25" s="378">
        <v>10858825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7595</v>
      </c>
      <c r="R26" s="360"/>
      <c r="S26" s="360"/>
      <c r="T26" s="360"/>
      <c r="U26" s="360"/>
      <c r="V26" s="361"/>
      <c r="W26" s="425"/>
      <c r="X26" s="416"/>
      <c r="Y26" s="417"/>
      <c r="Z26" s="356" t="s">
        <v>159</v>
      </c>
      <c r="AA26" s="436"/>
      <c r="AB26" s="436"/>
      <c r="AC26" s="436"/>
      <c r="AD26" s="436"/>
      <c r="AE26" s="436"/>
      <c r="AF26" s="436"/>
      <c r="AG26" s="437"/>
      <c r="AH26" s="359">
        <v>251</v>
      </c>
      <c r="AI26" s="360"/>
      <c r="AJ26" s="360"/>
      <c r="AK26" s="360"/>
      <c r="AL26" s="361"/>
      <c r="AM26" s="359">
        <v>733171</v>
      </c>
      <c r="AN26" s="360"/>
      <c r="AO26" s="360"/>
      <c r="AP26" s="360"/>
      <c r="AQ26" s="360"/>
      <c r="AR26" s="361"/>
      <c r="AS26" s="359">
        <v>2921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7000</v>
      </c>
      <c r="R27" s="360"/>
      <c r="S27" s="360"/>
      <c r="T27" s="360"/>
      <c r="U27" s="360"/>
      <c r="V27" s="361"/>
      <c r="W27" s="425"/>
      <c r="X27" s="416"/>
      <c r="Y27" s="417"/>
      <c r="Z27" s="356" t="s">
        <v>162</v>
      </c>
      <c r="AA27" s="357"/>
      <c r="AB27" s="357"/>
      <c r="AC27" s="357"/>
      <c r="AD27" s="357"/>
      <c r="AE27" s="357"/>
      <c r="AF27" s="357"/>
      <c r="AG27" s="358"/>
      <c r="AH27" s="359">
        <v>64</v>
      </c>
      <c r="AI27" s="360"/>
      <c r="AJ27" s="360"/>
      <c r="AK27" s="360"/>
      <c r="AL27" s="361"/>
      <c r="AM27" s="359">
        <v>199968</v>
      </c>
      <c r="AN27" s="360"/>
      <c r="AO27" s="360"/>
      <c r="AP27" s="360"/>
      <c r="AQ27" s="360"/>
      <c r="AR27" s="361"/>
      <c r="AS27" s="359">
        <v>3125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2570000</v>
      </c>
      <c r="BO27" s="387"/>
      <c r="BP27" s="387"/>
      <c r="BQ27" s="387"/>
      <c r="BR27" s="387"/>
      <c r="BS27" s="387"/>
      <c r="BT27" s="387"/>
      <c r="BU27" s="388"/>
      <c r="BV27" s="386">
        <v>2570000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6300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8312839</v>
      </c>
      <c r="BO28" s="379"/>
      <c r="BP28" s="379"/>
      <c r="BQ28" s="379"/>
      <c r="BR28" s="379"/>
      <c r="BS28" s="379"/>
      <c r="BT28" s="379"/>
      <c r="BU28" s="380"/>
      <c r="BV28" s="378">
        <v>6869568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26</v>
      </c>
      <c r="M29" s="360"/>
      <c r="N29" s="360"/>
      <c r="O29" s="360"/>
      <c r="P29" s="361"/>
      <c r="Q29" s="359">
        <v>5900</v>
      </c>
      <c r="R29" s="360"/>
      <c r="S29" s="360"/>
      <c r="T29" s="360"/>
      <c r="U29" s="360"/>
      <c r="V29" s="361"/>
      <c r="W29" s="425"/>
      <c r="X29" s="416"/>
      <c r="Y29" s="417"/>
      <c r="Z29" s="356" t="s">
        <v>169</v>
      </c>
      <c r="AA29" s="357"/>
      <c r="AB29" s="357"/>
      <c r="AC29" s="357"/>
      <c r="AD29" s="357"/>
      <c r="AE29" s="357"/>
      <c r="AF29" s="357"/>
      <c r="AG29" s="358"/>
      <c r="AH29" s="359">
        <v>1767</v>
      </c>
      <c r="AI29" s="360"/>
      <c r="AJ29" s="360"/>
      <c r="AK29" s="360"/>
      <c r="AL29" s="361"/>
      <c r="AM29" s="359">
        <v>5465644</v>
      </c>
      <c r="AN29" s="360"/>
      <c r="AO29" s="360"/>
      <c r="AP29" s="360"/>
      <c r="AQ29" s="360"/>
      <c r="AR29" s="361"/>
      <c r="AS29" s="359">
        <v>3093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100370</v>
      </c>
      <c r="BO29" s="384"/>
      <c r="BP29" s="384"/>
      <c r="BQ29" s="384"/>
      <c r="BR29" s="384"/>
      <c r="BS29" s="384"/>
      <c r="BT29" s="384"/>
      <c r="BU29" s="385"/>
      <c r="BV29" s="383">
        <v>93707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4010968</v>
      </c>
      <c r="BO30" s="387"/>
      <c r="BP30" s="387"/>
      <c r="BQ30" s="387"/>
      <c r="BR30" s="387"/>
      <c r="BS30" s="387"/>
      <c r="BT30" s="387"/>
      <c r="BU30" s="388"/>
      <c r="BV30" s="386">
        <v>3968985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公設地方卸売市場事業会計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水戸市農業公社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墓地公園事業会計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下水道事業会計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水戸市勤労者福祉サービスセンター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公共用地先行取得事業会計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農業集落排水事業会計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茨城租税債権管理機構</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水戸市商業・駐車場公社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介護サービス事業会計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IF('各会計、関係団体の財政状況及び健全化判断比率'!B37="","",'各会計、関係団体の財政状況及び健全化判断比率'!B37)</f>
        <v>東前第四土地区画整理事業会計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水戸市国際交流協会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駐車場事業会計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14</v>
      </c>
      <c r="BF38" s="343"/>
      <c r="BG38" s="342" t="str">
        <f>IF('各会計、関係団体の財政状況及び健全化判断比率'!B38="","",'各会計、関係団体の財政状況及び健全化判断比率'!B38)</f>
        <v>東前第二土地区画整理事業会計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茨城県後期高齢者医療広域連合(後期高齢者医療特別会計)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水戸市スポーツ振興協会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15</v>
      </c>
      <c r="BF39" s="343"/>
      <c r="BG39" s="342" t="str">
        <f>IF('各会計、関係団体の財政状況及び健全化判断比率'!B39="","",'各会計、関係団体の財政状況及び健全化判断比率'!B39)</f>
        <v>内原駅北土地区画整理事業会計</v>
      </c>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茨城地方広域環境事務組合</v>
      </c>
      <c r="BZ39" s="342"/>
      <c r="CA39" s="342"/>
      <c r="CB39" s="342"/>
      <c r="CC39" s="342"/>
      <c r="CD39" s="342"/>
      <c r="CE39" s="342"/>
      <c r="CF39" s="342"/>
      <c r="CG39" s="342"/>
      <c r="CH39" s="342"/>
      <c r="CI39" s="342"/>
      <c r="CJ39" s="342"/>
      <c r="CK39" s="342"/>
      <c r="CL39" s="342"/>
      <c r="CM39" s="342"/>
      <c r="CN39" s="165"/>
      <c r="CO39" s="343">
        <f t="shared" si="3"/>
        <v>31</v>
      </c>
      <c r="CP39" s="343"/>
      <c r="CQ39" s="342" t="str">
        <f>IF('各会計、関係団体の財政状況及び健全化判断比率'!BS12="","",'各会計、関係団体の財政状況及び健全化判断比率'!BS12)</f>
        <v>水戸市芸術振興財団</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大洗，鉾田，水戸環境組合(一般会計)</v>
      </c>
      <c r="BZ40" s="342"/>
      <c r="CA40" s="342"/>
      <c r="CB40" s="342"/>
      <c r="CC40" s="342"/>
      <c r="CD40" s="342"/>
      <c r="CE40" s="342"/>
      <c r="CF40" s="342"/>
      <c r="CG40" s="342"/>
      <c r="CH40" s="342"/>
      <c r="CI40" s="342"/>
      <c r="CJ40" s="342"/>
      <c r="CK40" s="342"/>
      <c r="CL40" s="342"/>
      <c r="CM40" s="342"/>
      <c r="CN40" s="165"/>
      <c r="CO40" s="343">
        <f t="shared" si="3"/>
        <v>32</v>
      </c>
      <c r="CP40" s="343"/>
      <c r="CQ40" s="342" t="str">
        <f>IF('各会計、関係団体の財政状況及び健全化判断比率'!BS13="","",'各会計、関係団体の財政状況及び健全化判断比率'!BS13)</f>
        <v>水戸市公園協会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大洗，鉾田，水戸環境組合(リサイクル事業特別会計)</v>
      </c>
      <c r="BZ41" s="342"/>
      <c r="CA41" s="342"/>
      <c r="CB41" s="342"/>
      <c r="CC41" s="342"/>
      <c r="CD41" s="342"/>
      <c r="CE41" s="342"/>
      <c r="CF41" s="342"/>
      <c r="CG41" s="342"/>
      <c r="CH41" s="342"/>
      <c r="CI41" s="342"/>
      <c r="CJ41" s="342"/>
      <c r="CK41" s="342"/>
      <c r="CL41" s="342"/>
      <c r="CM41" s="342"/>
      <c r="CN41" s="165"/>
      <c r="CO41" s="343">
        <f t="shared" si="3"/>
        <v>33</v>
      </c>
      <c r="CP41" s="343"/>
      <c r="CQ41" s="342" t="str">
        <f>IF('各会計、関係団体の財政状況及び健全化判断比率'!BS14="","",'各会計、関係団体の財政状況及び健全化判断比率'!BS14)</f>
        <v>水戸市土地開発公社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笠間・水戸環境組合</v>
      </c>
      <c r="BZ42" s="342"/>
      <c r="CA42" s="342"/>
      <c r="CB42" s="342"/>
      <c r="CC42" s="342"/>
      <c r="CD42" s="342"/>
      <c r="CE42" s="342"/>
      <c r="CF42" s="342"/>
      <c r="CG42" s="342"/>
      <c r="CH42" s="342"/>
      <c r="CI42" s="342"/>
      <c r="CJ42" s="342"/>
      <c r="CK42" s="342"/>
      <c r="CL42" s="342"/>
      <c r="CM42" s="342"/>
      <c r="CN42" s="165"/>
      <c r="CO42" s="343">
        <f t="shared" si="3"/>
        <v>34</v>
      </c>
      <c r="CP42" s="343"/>
      <c r="CQ42" s="342" t="str">
        <f>IF('各会計、関係団体の財政状況及び健全化判断比率'!BS15="","",'各会計、関係団体の財政状況及び健全化判断比率'!BS15)</f>
        <v>水戸市都市開発</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25</v>
      </c>
      <c r="BX43" s="343"/>
      <c r="BY43" s="342" t="str">
        <f>IF('各会計、関係団体の財政状況及び健全化判断比率'!B77="","",'各会計、関係団体の財政状況及び健全化判断比率'!B77)</f>
        <v>笠間地方広域事務組合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0" zoomScale="75" zoomScaleNormal="75" zoomScaleSheetLayoutView="100" workbookViewId="0">
      <selection activeCell="L43" sqref="L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9" t="s">
        <v>24</v>
      </c>
      <c r="C41" s="1180"/>
      <c r="D41" s="81"/>
      <c r="E41" s="1181" t="s">
        <v>25</v>
      </c>
      <c r="F41" s="1181"/>
      <c r="G41" s="1181"/>
      <c r="H41" s="1182"/>
      <c r="I41" s="82">
        <v>99118</v>
      </c>
      <c r="J41" s="83">
        <v>99159</v>
      </c>
      <c r="K41" s="83">
        <v>97044</v>
      </c>
      <c r="L41" s="83">
        <v>95899</v>
      </c>
      <c r="M41" s="84">
        <v>95045</v>
      </c>
    </row>
    <row r="42" spans="2:13" ht="27.75" customHeight="1">
      <c r="B42" s="1169"/>
      <c r="C42" s="1170"/>
      <c r="D42" s="85"/>
      <c r="E42" s="1173" t="s">
        <v>26</v>
      </c>
      <c r="F42" s="1173"/>
      <c r="G42" s="1173"/>
      <c r="H42" s="1174"/>
      <c r="I42" s="86">
        <v>3376</v>
      </c>
      <c r="J42" s="87">
        <v>3153</v>
      </c>
      <c r="K42" s="87">
        <v>3038</v>
      </c>
      <c r="L42" s="87">
        <v>2270</v>
      </c>
      <c r="M42" s="88">
        <v>762</v>
      </c>
    </row>
    <row r="43" spans="2:13" ht="27.75" customHeight="1">
      <c r="B43" s="1169"/>
      <c r="C43" s="1170"/>
      <c r="D43" s="85"/>
      <c r="E43" s="1173" t="s">
        <v>27</v>
      </c>
      <c r="F43" s="1173"/>
      <c r="G43" s="1173"/>
      <c r="H43" s="1174"/>
      <c r="I43" s="86">
        <v>72285</v>
      </c>
      <c r="J43" s="87">
        <v>70327</v>
      </c>
      <c r="K43" s="87">
        <v>68565</v>
      </c>
      <c r="L43" s="87">
        <v>68492</v>
      </c>
      <c r="M43" s="88">
        <v>66791</v>
      </c>
    </row>
    <row r="44" spans="2:13" ht="27.75" customHeight="1">
      <c r="B44" s="1169"/>
      <c r="C44" s="1170"/>
      <c r="D44" s="85"/>
      <c r="E44" s="1173" t="s">
        <v>28</v>
      </c>
      <c r="F44" s="1173"/>
      <c r="G44" s="1173"/>
      <c r="H44" s="1174"/>
      <c r="I44" s="86">
        <v>362</v>
      </c>
      <c r="J44" s="87">
        <v>271</v>
      </c>
      <c r="K44" s="87">
        <v>198</v>
      </c>
      <c r="L44" s="87">
        <v>162</v>
      </c>
      <c r="M44" s="88">
        <v>136</v>
      </c>
    </row>
    <row r="45" spans="2:13" ht="27.75" customHeight="1">
      <c r="B45" s="1169"/>
      <c r="C45" s="1170"/>
      <c r="D45" s="85"/>
      <c r="E45" s="1173" t="s">
        <v>29</v>
      </c>
      <c r="F45" s="1173"/>
      <c r="G45" s="1173"/>
      <c r="H45" s="1174"/>
      <c r="I45" s="86">
        <v>19331</v>
      </c>
      <c r="J45" s="87">
        <v>18003</v>
      </c>
      <c r="K45" s="87">
        <v>17476</v>
      </c>
      <c r="L45" s="87">
        <v>16796</v>
      </c>
      <c r="M45" s="88">
        <v>16055</v>
      </c>
    </row>
    <row r="46" spans="2:13" ht="27.75" customHeight="1">
      <c r="B46" s="1169"/>
      <c r="C46" s="1170"/>
      <c r="D46" s="85"/>
      <c r="E46" s="1173" t="s">
        <v>30</v>
      </c>
      <c r="F46" s="1173"/>
      <c r="G46" s="1173"/>
      <c r="H46" s="1174"/>
      <c r="I46" s="86">
        <v>568</v>
      </c>
      <c r="J46" s="87">
        <v>568</v>
      </c>
      <c r="K46" s="87">
        <v>550</v>
      </c>
      <c r="L46" s="87">
        <v>611</v>
      </c>
      <c r="M46" s="88">
        <v>523</v>
      </c>
    </row>
    <row r="47" spans="2:13" ht="27.75" customHeight="1">
      <c r="B47" s="1169"/>
      <c r="C47" s="1170"/>
      <c r="D47" s="85"/>
      <c r="E47" s="1173" t="s">
        <v>31</v>
      </c>
      <c r="F47" s="1173"/>
      <c r="G47" s="1173"/>
      <c r="H47" s="1174"/>
      <c r="I47" s="86" t="s">
        <v>481</v>
      </c>
      <c r="J47" s="87" t="s">
        <v>481</v>
      </c>
      <c r="K47" s="87" t="s">
        <v>481</v>
      </c>
      <c r="L47" s="87" t="s">
        <v>481</v>
      </c>
      <c r="M47" s="88" t="s">
        <v>481</v>
      </c>
    </row>
    <row r="48" spans="2:13" ht="27.75" customHeight="1">
      <c r="B48" s="1171"/>
      <c r="C48" s="1172"/>
      <c r="D48" s="85"/>
      <c r="E48" s="1173" t="s">
        <v>32</v>
      </c>
      <c r="F48" s="1173"/>
      <c r="G48" s="1173"/>
      <c r="H48" s="1174"/>
      <c r="I48" s="86" t="s">
        <v>481</v>
      </c>
      <c r="J48" s="87" t="s">
        <v>481</v>
      </c>
      <c r="K48" s="87" t="s">
        <v>481</v>
      </c>
      <c r="L48" s="87" t="s">
        <v>481</v>
      </c>
      <c r="M48" s="88" t="s">
        <v>481</v>
      </c>
    </row>
    <row r="49" spans="2:13" ht="27.75" customHeight="1">
      <c r="B49" s="1167" t="s">
        <v>33</v>
      </c>
      <c r="C49" s="1168"/>
      <c r="D49" s="89"/>
      <c r="E49" s="1173" t="s">
        <v>34</v>
      </c>
      <c r="F49" s="1173"/>
      <c r="G49" s="1173"/>
      <c r="H49" s="1174"/>
      <c r="I49" s="86">
        <v>3150</v>
      </c>
      <c r="J49" s="87">
        <v>5434</v>
      </c>
      <c r="K49" s="87">
        <v>7244</v>
      </c>
      <c r="L49" s="87">
        <v>10891</v>
      </c>
      <c r="M49" s="88">
        <v>12383</v>
      </c>
    </row>
    <row r="50" spans="2:13" ht="27.75" customHeight="1">
      <c r="B50" s="1169"/>
      <c r="C50" s="1170"/>
      <c r="D50" s="85"/>
      <c r="E50" s="1173" t="s">
        <v>35</v>
      </c>
      <c r="F50" s="1173"/>
      <c r="G50" s="1173"/>
      <c r="H50" s="1174"/>
      <c r="I50" s="86">
        <v>24101</v>
      </c>
      <c r="J50" s="87">
        <v>22747</v>
      </c>
      <c r="K50" s="87">
        <v>21088</v>
      </c>
      <c r="L50" s="87">
        <v>20046</v>
      </c>
      <c r="M50" s="88">
        <v>18741</v>
      </c>
    </row>
    <row r="51" spans="2:13" ht="27.75" customHeight="1">
      <c r="B51" s="1171"/>
      <c r="C51" s="1172"/>
      <c r="D51" s="85"/>
      <c r="E51" s="1173" t="s">
        <v>36</v>
      </c>
      <c r="F51" s="1173"/>
      <c r="G51" s="1173"/>
      <c r="H51" s="1174"/>
      <c r="I51" s="86">
        <v>101132</v>
      </c>
      <c r="J51" s="87">
        <v>102675</v>
      </c>
      <c r="K51" s="87">
        <v>102549</v>
      </c>
      <c r="L51" s="87">
        <v>102688</v>
      </c>
      <c r="M51" s="88">
        <v>102543</v>
      </c>
    </row>
    <row r="52" spans="2:13" ht="27.75" customHeight="1" thickBot="1">
      <c r="B52" s="1175" t="s">
        <v>37</v>
      </c>
      <c r="C52" s="1176"/>
      <c r="D52" s="90"/>
      <c r="E52" s="1177" t="s">
        <v>38</v>
      </c>
      <c r="F52" s="1177"/>
      <c r="G52" s="1177"/>
      <c r="H52" s="1178"/>
      <c r="I52" s="91">
        <v>66657</v>
      </c>
      <c r="J52" s="92">
        <v>60626</v>
      </c>
      <c r="K52" s="92">
        <v>55990</v>
      </c>
      <c r="L52" s="92">
        <v>50605</v>
      </c>
      <c r="M52" s="93">
        <v>45646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54884</v>
      </c>
      <c r="E3" s="116"/>
      <c r="F3" s="117">
        <v>42247</v>
      </c>
      <c r="G3" s="118"/>
      <c r="H3" s="119"/>
    </row>
    <row r="4" spans="1:8">
      <c r="A4" s="120"/>
      <c r="B4" s="121"/>
      <c r="C4" s="122"/>
      <c r="D4" s="123">
        <v>33362</v>
      </c>
      <c r="E4" s="124"/>
      <c r="F4" s="125">
        <v>25497</v>
      </c>
      <c r="G4" s="126"/>
      <c r="H4" s="127"/>
    </row>
    <row r="5" spans="1:8">
      <c r="A5" s="108" t="s">
        <v>515</v>
      </c>
      <c r="B5" s="113"/>
      <c r="C5" s="114"/>
      <c r="D5" s="115">
        <v>33543</v>
      </c>
      <c r="E5" s="116"/>
      <c r="F5" s="117">
        <v>41739</v>
      </c>
      <c r="G5" s="118"/>
      <c r="H5" s="119"/>
    </row>
    <row r="6" spans="1:8">
      <c r="A6" s="120"/>
      <c r="B6" s="121"/>
      <c r="C6" s="122"/>
      <c r="D6" s="123">
        <v>16756</v>
      </c>
      <c r="E6" s="124"/>
      <c r="F6" s="125">
        <v>24625</v>
      </c>
      <c r="G6" s="126"/>
      <c r="H6" s="127"/>
    </row>
    <row r="7" spans="1:8">
      <c r="A7" s="108" t="s">
        <v>516</v>
      </c>
      <c r="B7" s="113"/>
      <c r="C7" s="114"/>
      <c r="D7" s="115">
        <v>29666</v>
      </c>
      <c r="E7" s="116"/>
      <c r="F7" s="117">
        <v>36765</v>
      </c>
      <c r="G7" s="118"/>
      <c r="H7" s="119"/>
    </row>
    <row r="8" spans="1:8">
      <c r="A8" s="120"/>
      <c r="B8" s="121"/>
      <c r="C8" s="122"/>
      <c r="D8" s="123">
        <v>12054</v>
      </c>
      <c r="E8" s="124"/>
      <c r="F8" s="125">
        <v>20975</v>
      </c>
      <c r="G8" s="126"/>
      <c r="H8" s="127"/>
    </row>
    <row r="9" spans="1:8">
      <c r="A9" s="108" t="s">
        <v>517</v>
      </c>
      <c r="B9" s="113"/>
      <c r="C9" s="114"/>
      <c r="D9" s="115">
        <v>31878</v>
      </c>
      <c r="E9" s="116"/>
      <c r="F9" s="117">
        <v>39052</v>
      </c>
      <c r="G9" s="118"/>
      <c r="H9" s="119"/>
    </row>
    <row r="10" spans="1:8">
      <c r="A10" s="120"/>
      <c r="B10" s="121"/>
      <c r="C10" s="122"/>
      <c r="D10" s="123">
        <v>14608</v>
      </c>
      <c r="E10" s="124"/>
      <c r="F10" s="125">
        <v>21186</v>
      </c>
      <c r="G10" s="126"/>
      <c r="H10" s="127"/>
    </row>
    <row r="11" spans="1:8">
      <c r="A11" s="108" t="s">
        <v>518</v>
      </c>
      <c r="B11" s="113"/>
      <c r="C11" s="114"/>
      <c r="D11" s="115">
        <v>46649</v>
      </c>
      <c r="E11" s="116"/>
      <c r="F11" s="117">
        <v>41235</v>
      </c>
      <c r="G11" s="118"/>
      <c r="H11" s="119"/>
    </row>
    <row r="12" spans="1:8">
      <c r="A12" s="120"/>
      <c r="B12" s="121"/>
      <c r="C12" s="128"/>
      <c r="D12" s="123">
        <v>21341</v>
      </c>
      <c r="E12" s="124"/>
      <c r="F12" s="125">
        <v>22086</v>
      </c>
      <c r="G12" s="126"/>
      <c r="H12" s="127"/>
    </row>
    <row r="13" spans="1:8">
      <c r="A13" s="108"/>
      <c r="B13" s="113"/>
      <c r="C13" s="129"/>
      <c r="D13" s="130">
        <v>39324</v>
      </c>
      <c r="E13" s="131"/>
      <c r="F13" s="132">
        <v>40208</v>
      </c>
      <c r="G13" s="133"/>
      <c r="H13" s="119"/>
    </row>
    <row r="14" spans="1:8">
      <c r="A14" s="120"/>
      <c r="B14" s="121"/>
      <c r="C14" s="122"/>
      <c r="D14" s="123">
        <v>19624</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4.29</v>
      </c>
      <c r="C19" s="134">
        <f>ROUND(VALUE(SUBSTITUTE(実質収支比率等に係る経年分析!G$48,"▲","-")),2)</f>
        <v>5.43</v>
      </c>
      <c r="D19" s="134">
        <f>ROUND(VALUE(SUBSTITUTE(実質収支比率等に係る経年分析!H$48,"▲","-")),2)</f>
        <v>10.44</v>
      </c>
      <c r="E19" s="134">
        <f>ROUND(VALUE(SUBSTITUTE(実質収支比率等に係る経年分析!I$48,"▲","-")),2)</f>
        <v>8.89</v>
      </c>
      <c r="F19" s="134">
        <f>ROUND(VALUE(SUBSTITUTE(実質収支比率等に係る経年分析!J$48,"▲","-")),2)</f>
        <v>7.84</v>
      </c>
    </row>
    <row r="20" spans="1:11">
      <c r="A20" s="134" t="s">
        <v>43</v>
      </c>
      <c r="B20" s="134">
        <f>ROUND(VALUE(SUBSTITUTE(実質収支比率等に係る経年分析!F$47,"▲","-")),2)</f>
        <v>1.64</v>
      </c>
      <c r="C20" s="134">
        <f>ROUND(VALUE(SUBSTITUTE(実質収支比率等に係る経年分析!G$47,"▲","-")),2)</f>
        <v>4.78</v>
      </c>
      <c r="D20" s="134">
        <f>ROUND(VALUE(SUBSTITUTE(実質収支比率等に係る経年分析!H$47,"▲","-")),2)</f>
        <v>7.37</v>
      </c>
      <c r="E20" s="134">
        <f>ROUND(VALUE(SUBSTITUTE(実質収支比率等に係る経年分析!I$47,"▲","-")),2)</f>
        <v>12.6</v>
      </c>
      <c r="F20" s="134">
        <f>ROUND(VALUE(SUBSTITUTE(実質収支比率等に係る経年分析!J$47,"▲","-")),2)</f>
        <v>14.91</v>
      </c>
    </row>
    <row r="21" spans="1:11">
      <c r="A21" s="134" t="s">
        <v>44</v>
      </c>
      <c r="B21" s="134">
        <f>IF(ISNUMBER(VALUE(SUBSTITUTE(実質収支比率等に係る経年分析!F$49,"▲","-"))),ROUND(VALUE(SUBSTITUTE(実質収支比率等に係る経年分析!F$49,"▲","-")),2),NA())</f>
        <v>2.42</v>
      </c>
      <c r="C21" s="134">
        <f>IF(ISNUMBER(VALUE(SUBSTITUTE(実質収支比率等に係る経年分析!G$49,"▲","-"))),ROUND(VALUE(SUBSTITUTE(実質収支比率等に係る経年分析!G$49,"▲","-")),2),NA())</f>
        <v>4.57</v>
      </c>
      <c r="D21" s="134">
        <f>IF(ISNUMBER(VALUE(SUBSTITUTE(実質収支比率等に係る経年分析!H$49,"▲","-"))),ROUND(VALUE(SUBSTITUTE(実質収支比率等に係る経年分析!H$49,"▲","-")),2),NA())</f>
        <v>8.1999999999999993</v>
      </c>
      <c r="E21" s="134">
        <f>IF(ISNUMBER(VALUE(SUBSTITUTE(実質収支比率等に係る経年分析!I$49,"▲","-"))),ROUND(VALUE(SUBSTITUTE(実質収支比率等に係る経年分析!I$49,"▲","-")),2),NA())</f>
        <v>3.68</v>
      </c>
      <c r="F21" s="134">
        <f>IF(ISNUMBER(VALUE(SUBSTITUTE(実質収支比率等に係る経年分析!J$49,"▲","-"))),ROUND(VALUE(SUBSTITUTE(実質収支比率等に係る経年分析!J$49,"▲","-")),2),NA())</f>
        <v>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c r="A30" s="135" t="str">
        <f>IF(連結実質赤字比率に係る赤字・黒字の構成分析!C$40="",NA(),連結実質赤字比率に係る赤字・黒字の構成分析!C$40)</f>
        <v>公設地方卸売市場事業会計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介護保険会計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0.56999999999999995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1.1399999999999999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1.69</v>
      </c>
    </row>
    <row r="34" spans="1:16">
      <c r="A34" s="135" t="str">
        <f>IF(連結実質赤字比率に係る赤字・黒字の構成分析!C$36="",NA(),連結実質赤字比率に係る赤字・黒字の構成分析!C$36)</f>
        <v>内原駅北土地区画整理事業会計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9.1199999999999992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v>
      </c>
    </row>
    <row r="36" spans="1:16">
      <c r="A36" s="135" t="str">
        <f>IF(連結実質赤字比率に係る赤字・黒字の構成分析!C$34="",NA(),連結実質赤字比率に係る赤字・黒字の構成分析!C$34)</f>
        <v>国民健康保険会計</v>
      </c>
      <c r="B36" s="135">
        <f>IF(ROUND(VALUE(SUBSTITUTE(連結実質赤字比率に係る赤字・黒字の構成分析!F$34,"▲", "-")), 2) &lt; 0, ABS(ROUND(VALUE(SUBSTITUTE(連結実質赤字比率に係る赤字・黒字の構成分析!F$34,"▲", "-")), 2)), NA())</f>
        <v>3.84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4.72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4.3899999999999997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3.78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1.1299999999999999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10452</v>
      </c>
      <c r="E42" s="136"/>
      <c r="F42" s="136"/>
      <c r="G42" s="136">
        <f>'実質公債費比率（分子）の構造'!L$52</f>
        <v>10589</v>
      </c>
      <c r="H42" s="136"/>
      <c r="I42" s="136"/>
      <c r="J42" s="136">
        <f>'実質公債費比率（分子）の構造'!M$52</f>
        <v>10584</v>
      </c>
      <c r="K42" s="136"/>
      <c r="L42" s="136"/>
      <c r="M42" s="136">
        <f>'実質公債費比率（分子）の構造'!N$52</f>
        <v>10624</v>
      </c>
      <c r="N42" s="136"/>
      <c r="O42" s="136"/>
      <c r="P42" s="136">
        <f>'実質公債費比率（分子）の構造'!O$52</f>
        <v>10722</v>
      </c>
    </row>
    <row r="43" spans="1:16">
      <c r="A43" s="136" t="s">
        <v>52</v>
      </c>
      <c r="B43" s="136">
        <f>'実質公債費比率（分子）の構造'!K$51</f>
        <v>6</v>
      </c>
      <c r="C43" s="136"/>
      <c r="D43" s="136"/>
      <c r="E43" s="136">
        <f>'実質公債費比率（分子）の構造'!L$51</f>
        <v>2</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134</v>
      </c>
      <c r="C45" s="136"/>
      <c r="D45" s="136"/>
      <c r="E45" s="136">
        <f>'実質公債費比率（分子）の構造'!L$49</f>
        <v>90</v>
      </c>
      <c r="F45" s="136"/>
      <c r="G45" s="136"/>
      <c r="H45" s="136">
        <f>'実質公債費比率（分子）の構造'!M$49</f>
        <v>77</v>
      </c>
      <c r="I45" s="136"/>
      <c r="J45" s="136"/>
      <c r="K45" s="136">
        <f>'実質公債費比率（分子）の構造'!N$49</f>
        <v>31</v>
      </c>
      <c r="L45" s="136"/>
      <c r="M45" s="136"/>
      <c r="N45" s="136">
        <f>'実質公債費比率（分子）の構造'!O$49</f>
        <v>28</v>
      </c>
      <c r="O45" s="136"/>
      <c r="P45" s="136"/>
    </row>
    <row r="46" spans="1:16">
      <c r="A46" s="136" t="s">
        <v>55</v>
      </c>
      <c r="B46" s="136">
        <f>'実質公債費比率（分子）の構造'!K$48</f>
        <v>4718</v>
      </c>
      <c r="C46" s="136"/>
      <c r="D46" s="136"/>
      <c r="E46" s="136">
        <f>'実質公債費比率（分子）の構造'!L$48</f>
        <v>4819</v>
      </c>
      <c r="F46" s="136"/>
      <c r="G46" s="136"/>
      <c r="H46" s="136">
        <f>'実質公債費比率（分子）の構造'!M$48</f>
        <v>4755</v>
      </c>
      <c r="I46" s="136"/>
      <c r="J46" s="136"/>
      <c r="K46" s="136">
        <f>'実質公債費比率（分子）の構造'!N$48</f>
        <v>4839</v>
      </c>
      <c r="L46" s="136"/>
      <c r="M46" s="136"/>
      <c r="N46" s="136">
        <f>'実質公債費比率（分子）の構造'!O$48</f>
        <v>4816</v>
      </c>
      <c r="O46" s="136"/>
      <c r="P46" s="136"/>
    </row>
    <row r="47" spans="1:16">
      <c r="A47" s="136" t="s">
        <v>56</v>
      </c>
      <c r="B47" s="136">
        <f>'実質公債費比率（分子）の構造'!K$47</f>
        <v>52</v>
      </c>
      <c r="C47" s="136"/>
      <c r="D47" s="136"/>
      <c r="E47" s="136">
        <f>'実質公債費比率（分子）の構造'!L$47</f>
        <v>48</v>
      </c>
      <c r="F47" s="136"/>
      <c r="G47" s="136"/>
      <c r="H47" s="136">
        <f>'実質公債費比率（分子）の構造'!M$47</f>
        <v>42</v>
      </c>
      <c r="I47" s="136"/>
      <c r="J47" s="136"/>
      <c r="K47" s="136">
        <f>'実質公債費比率（分子）の構造'!N$47</f>
        <v>52</v>
      </c>
      <c r="L47" s="136"/>
      <c r="M47" s="136"/>
      <c r="N47" s="136">
        <f>'実質公債費比率（分子）の構造'!O$47</f>
        <v>48</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10341</v>
      </c>
      <c r="C49" s="136"/>
      <c r="D49" s="136"/>
      <c r="E49" s="136">
        <f>'実質公債費比率（分子）の構造'!L$45</f>
        <v>10450</v>
      </c>
      <c r="F49" s="136"/>
      <c r="G49" s="136"/>
      <c r="H49" s="136">
        <f>'実質公債費比率（分子）の構造'!M$45</f>
        <v>10530</v>
      </c>
      <c r="I49" s="136"/>
      <c r="J49" s="136"/>
      <c r="K49" s="136">
        <f>'実質公債費比率（分子）の構造'!N$45</f>
        <v>10403</v>
      </c>
      <c r="L49" s="136"/>
      <c r="M49" s="136"/>
      <c r="N49" s="136">
        <f>'実質公債費比率（分子）の構造'!O$45</f>
        <v>10481</v>
      </c>
      <c r="O49" s="136"/>
      <c r="P49" s="136"/>
    </row>
    <row r="50" spans="1:16">
      <c r="A50" s="136" t="s">
        <v>59</v>
      </c>
      <c r="B50" s="136" t="e">
        <f>NA()</f>
        <v>#N/A</v>
      </c>
      <c r="C50" s="136">
        <f>IF(ISNUMBER('実質公債費比率（分子）の構造'!K$53),'実質公債費比率（分子）の構造'!K$53,NA())</f>
        <v>4799</v>
      </c>
      <c r="D50" s="136" t="e">
        <f>NA()</f>
        <v>#N/A</v>
      </c>
      <c r="E50" s="136" t="e">
        <f>NA()</f>
        <v>#N/A</v>
      </c>
      <c r="F50" s="136">
        <f>IF(ISNUMBER('実質公債費比率（分子）の構造'!L$53),'実質公債費比率（分子）の構造'!L$53,NA())</f>
        <v>4820</v>
      </c>
      <c r="G50" s="136" t="e">
        <f>NA()</f>
        <v>#N/A</v>
      </c>
      <c r="H50" s="136" t="e">
        <f>NA()</f>
        <v>#N/A</v>
      </c>
      <c r="I50" s="136">
        <f>IF(ISNUMBER('実質公債費比率（分子）の構造'!M$53),'実質公債費比率（分子）の構造'!M$53,NA())</f>
        <v>4820</v>
      </c>
      <c r="J50" s="136" t="e">
        <f>NA()</f>
        <v>#N/A</v>
      </c>
      <c r="K50" s="136" t="e">
        <f>NA()</f>
        <v>#N/A</v>
      </c>
      <c r="L50" s="136">
        <f>IF(ISNUMBER('実質公債費比率（分子）の構造'!N$53),'実質公債費比率（分子）の構造'!N$53,NA())</f>
        <v>4701</v>
      </c>
      <c r="M50" s="136" t="e">
        <f>NA()</f>
        <v>#N/A</v>
      </c>
      <c r="N50" s="136" t="e">
        <f>NA()</f>
        <v>#N/A</v>
      </c>
      <c r="O50" s="136">
        <f>IF(ISNUMBER('実質公債費比率（分子）の構造'!O$53),'実質公債費比率（分子）の構造'!O$53,NA())</f>
        <v>4651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101132</v>
      </c>
      <c r="E56" s="135"/>
      <c r="F56" s="135"/>
      <c r="G56" s="135">
        <f>'将来負担比率（分子）の構造'!J$51</f>
        <v>102675</v>
      </c>
      <c r="H56" s="135"/>
      <c r="I56" s="135"/>
      <c r="J56" s="135">
        <f>'将来負担比率（分子）の構造'!K$51</f>
        <v>102549</v>
      </c>
      <c r="K56" s="135"/>
      <c r="L56" s="135"/>
      <c r="M56" s="135">
        <f>'将来負担比率（分子）の構造'!L$51</f>
        <v>102688</v>
      </c>
      <c r="N56" s="135"/>
      <c r="O56" s="135"/>
      <c r="P56" s="135">
        <f>'将来負担比率（分子）の構造'!M$51</f>
        <v>102543</v>
      </c>
    </row>
    <row r="57" spans="1:16">
      <c r="A57" s="135" t="s">
        <v>35</v>
      </c>
      <c r="B57" s="135"/>
      <c r="C57" s="135"/>
      <c r="D57" s="135">
        <f>'将来負担比率（分子）の構造'!I$50</f>
        <v>24101</v>
      </c>
      <c r="E57" s="135"/>
      <c r="F57" s="135"/>
      <c r="G57" s="135">
        <f>'将来負担比率（分子）の構造'!J$50</f>
        <v>22747</v>
      </c>
      <c r="H57" s="135"/>
      <c r="I57" s="135"/>
      <c r="J57" s="135">
        <f>'将来負担比率（分子）の構造'!K$50</f>
        <v>21088</v>
      </c>
      <c r="K57" s="135"/>
      <c r="L57" s="135"/>
      <c r="M57" s="135">
        <f>'将来負担比率（分子）の構造'!L$50</f>
        <v>20046</v>
      </c>
      <c r="N57" s="135"/>
      <c r="O57" s="135"/>
      <c r="P57" s="135">
        <f>'将来負担比率（分子）の構造'!M$50</f>
        <v>18741</v>
      </c>
    </row>
    <row r="58" spans="1:16">
      <c r="A58" s="135" t="s">
        <v>34</v>
      </c>
      <c r="B58" s="135"/>
      <c r="C58" s="135"/>
      <c r="D58" s="135">
        <f>'将来負担比率（分子）の構造'!I$49</f>
        <v>3150</v>
      </c>
      <c r="E58" s="135"/>
      <c r="F58" s="135"/>
      <c r="G58" s="135">
        <f>'将来負担比率（分子）の構造'!J$49</f>
        <v>5434</v>
      </c>
      <c r="H58" s="135"/>
      <c r="I58" s="135"/>
      <c r="J58" s="135">
        <f>'将来負担比率（分子）の構造'!K$49</f>
        <v>7244</v>
      </c>
      <c r="K58" s="135"/>
      <c r="L58" s="135"/>
      <c r="M58" s="135">
        <f>'将来負担比率（分子）の構造'!L$49</f>
        <v>10891</v>
      </c>
      <c r="N58" s="135"/>
      <c r="O58" s="135"/>
      <c r="P58" s="135">
        <f>'将来負担比率（分子）の構造'!M$49</f>
        <v>12383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568</v>
      </c>
      <c r="C61" s="135"/>
      <c r="D61" s="135"/>
      <c r="E61" s="135">
        <f>'将来負担比率（分子）の構造'!J$46</f>
        <v>568</v>
      </c>
      <c r="F61" s="135"/>
      <c r="G61" s="135"/>
      <c r="H61" s="135">
        <f>'将来負担比率（分子）の構造'!K$46</f>
        <v>550</v>
      </c>
      <c r="I61" s="135"/>
      <c r="J61" s="135"/>
      <c r="K61" s="135">
        <f>'将来負担比率（分子）の構造'!L$46</f>
        <v>611</v>
      </c>
      <c r="L61" s="135"/>
      <c r="M61" s="135"/>
      <c r="N61" s="135">
        <f>'将来負担比率（分子）の構造'!M$46</f>
        <v>523</v>
      </c>
      <c r="O61" s="135"/>
      <c r="P61" s="135"/>
    </row>
    <row r="62" spans="1:16">
      <c r="A62" s="135" t="s">
        <v>29</v>
      </c>
      <c r="B62" s="135">
        <f>'将来負担比率（分子）の構造'!I$45</f>
        <v>19331</v>
      </c>
      <c r="C62" s="135"/>
      <c r="D62" s="135"/>
      <c r="E62" s="135">
        <f>'将来負担比率（分子）の構造'!J$45</f>
        <v>18003</v>
      </c>
      <c r="F62" s="135"/>
      <c r="G62" s="135"/>
      <c r="H62" s="135">
        <f>'将来負担比率（分子）の構造'!K$45</f>
        <v>17476</v>
      </c>
      <c r="I62" s="135"/>
      <c r="J62" s="135"/>
      <c r="K62" s="135">
        <f>'将来負担比率（分子）の構造'!L$45</f>
        <v>16796</v>
      </c>
      <c r="L62" s="135"/>
      <c r="M62" s="135"/>
      <c r="N62" s="135">
        <f>'将来負担比率（分子）の構造'!M$45</f>
        <v>16055</v>
      </c>
      <c r="O62" s="135"/>
      <c r="P62" s="135"/>
    </row>
    <row r="63" spans="1:16">
      <c r="A63" s="135" t="s">
        <v>28</v>
      </c>
      <c r="B63" s="135">
        <f>'将来負担比率（分子）の構造'!I$44</f>
        <v>362</v>
      </c>
      <c r="C63" s="135"/>
      <c r="D63" s="135"/>
      <c r="E63" s="135">
        <f>'将来負担比率（分子）の構造'!J$44</f>
        <v>271</v>
      </c>
      <c r="F63" s="135"/>
      <c r="G63" s="135"/>
      <c r="H63" s="135">
        <f>'将来負担比率（分子）の構造'!K$44</f>
        <v>198</v>
      </c>
      <c r="I63" s="135"/>
      <c r="J63" s="135"/>
      <c r="K63" s="135">
        <f>'将来負担比率（分子）の構造'!L$44</f>
        <v>162</v>
      </c>
      <c r="L63" s="135"/>
      <c r="M63" s="135"/>
      <c r="N63" s="135">
        <f>'将来負担比率（分子）の構造'!M$44</f>
        <v>136</v>
      </c>
      <c r="O63" s="135"/>
      <c r="P63" s="135"/>
    </row>
    <row r="64" spans="1:16">
      <c r="A64" s="135" t="s">
        <v>27</v>
      </c>
      <c r="B64" s="135">
        <f>'将来負担比率（分子）の構造'!I$43</f>
        <v>72285</v>
      </c>
      <c r="C64" s="135"/>
      <c r="D64" s="135"/>
      <c r="E64" s="135">
        <f>'将来負担比率（分子）の構造'!J$43</f>
        <v>70327</v>
      </c>
      <c r="F64" s="135"/>
      <c r="G64" s="135"/>
      <c r="H64" s="135">
        <f>'将来負担比率（分子）の構造'!K$43</f>
        <v>68565</v>
      </c>
      <c r="I64" s="135"/>
      <c r="J64" s="135"/>
      <c r="K64" s="135">
        <f>'将来負担比率（分子）の構造'!L$43</f>
        <v>68492</v>
      </c>
      <c r="L64" s="135"/>
      <c r="M64" s="135"/>
      <c r="N64" s="135">
        <f>'将来負担比率（分子）の構造'!M$43</f>
        <v>66791</v>
      </c>
      <c r="O64" s="135"/>
      <c r="P64" s="135"/>
    </row>
    <row r="65" spans="1:16">
      <c r="A65" s="135" t="s">
        <v>26</v>
      </c>
      <c r="B65" s="135">
        <f>'将来負担比率（分子）の構造'!I$42</f>
        <v>3376</v>
      </c>
      <c r="C65" s="135"/>
      <c r="D65" s="135"/>
      <c r="E65" s="135">
        <f>'将来負担比率（分子）の構造'!J$42</f>
        <v>3153</v>
      </c>
      <c r="F65" s="135"/>
      <c r="G65" s="135"/>
      <c r="H65" s="135">
        <f>'将来負担比率（分子）の構造'!K$42</f>
        <v>3038</v>
      </c>
      <c r="I65" s="135"/>
      <c r="J65" s="135"/>
      <c r="K65" s="135">
        <f>'将来負担比率（分子）の構造'!L$42</f>
        <v>2270</v>
      </c>
      <c r="L65" s="135"/>
      <c r="M65" s="135"/>
      <c r="N65" s="135">
        <f>'将来負担比率（分子）の構造'!M$42</f>
        <v>762</v>
      </c>
      <c r="O65" s="135"/>
      <c r="P65" s="135"/>
    </row>
    <row r="66" spans="1:16">
      <c r="A66" s="135" t="s">
        <v>25</v>
      </c>
      <c r="B66" s="135">
        <f>'将来負担比率（分子）の構造'!I$41</f>
        <v>99118</v>
      </c>
      <c r="C66" s="135"/>
      <c r="D66" s="135"/>
      <c r="E66" s="135">
        <f>'将来負担比率（分子）の構造'!J$41</f>
        <v>99159</v>
      </c>
      <c r="F66" s="135"/>
      <c r="G66" s="135"/>
      <c r="H66" s="135">
        <f>'将来負担比率（分子）の構造'!K$41</f>
        <v>97044</v>
      </c>
      <c r="I66" s="135"/>
      <c r="J66" s="135"/>
      <c r="K66" s="135">
        <f>'将来負担比率（分子）の構造'!L$41</f>
        <v>95899</v>
      </c>
      <c r="L66" s="135"/>
      <c r="M66" s="135"/>
      <c r="N66" s="135">
        <f>'将来負担比率（分子）の構造'!M$41</f>
        <v>95045</v>
      </c>
      <c r="O66" s="135"/>
      <c r="P66" s="135"/>
    </row>
    <row r="67" spans="1:16">
      <c r="A67" s="135" t="s">
        <v>63</v>
      </c>
      <c r="B67" s="135" t="e">
        <f>NA()</f>
        <v>#N/A</v>
      </c>
      <c r="C67" s="135">
        <f>IF(ISNUMBER('将来負担比率（分子）の構造'!I$52), IF('将来負担比率（分子）の構造'!I$52 &lt; 0, 0, '将来負担比率（分子）の構造'!I$52), NA())</f>
        <v>66657</v>
      </c>
      <c r="D67" s="135" t="e">
        <f>NA()</f>
        <v>#N/A</v>
      </c>
      <c r="E67" s="135" t="e">
        <f>NA()</f>
        <v>#N/A</v>
      </c>
      <c r="F67" s="135">
        <f>IF(ISNUMBER('将来負担比率（分子）の構造'!J$52), IF('将来負担比率（分子）の構造'!J$52 &lt; 0, 0, '将来負担比率（分子）の構造'!J$52), NA())</f>
        <v>60626</v>
      </c>
      <c r="G67" s="135" t="e">
        <f>NA()</f>
        <v>#N/A</v>
      </c>
      <c r="H67" s="135" t="e">
        <f>NA()</f>
        <v>#N/A</v>
      </c>
      <c r="I67" s="135">
        <f>IF(ISNUMBER('将来負担比率（分子）の構造'!K$52), IF('将来負担比率（分子）の構造'!K$52 &lt; 0, 0, '将来負担比率（分子）の構造'!K$52), NA())</f>
        <v>55990</v>
      </c>
      <c r="J67" s="135" t="e">
        <f>NA()</f>
        <v>#N/A</v>
      </c>
      <c r="K67" s="135" t="e">
        <f>NA()</f>
        <v>#N/A</v>
      </c>
      <c r="L67" s="135">
        <f>IF(ISNUMBER('将来負担比率（分子）の構造'!L$52), IF('将来負担比率（分子）の構造'!L$52 &lt; 0, 0, '将来負担比率（分子）の構造'!L$52), NA())</f>
        <v>50605</v>
      </c>
      <c r="M67" s="135" t="e">
        <f>NA()</f>
        <v>#N/A</v>
      </c>
      <c r="N67" s="135" t="e">
        <f>NA()</f>
        <v>#N/A</v>
      </c>
      <c r="O67" s="135">
        <f>IF(ISNUMBER('将来負担比率（分子）の構造'!M$52), IF('将来負担比率（分子）の構造'!M$52 &lt; 0, 0, '将来負担比率（分子）の構造'!M$52), NA())</f>
        <v>45646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41335914</v>
      </c>
      <c r="S5" s="637"/>
      <c r="T5" s="637"/>
      <c r="U5" s="637"/>
      <c r="V5" s="637"/>
      <c r="W5" s="637"/>
      <c r="X5" s="637"/>
      <c r="Y5" s="684"/>
      <c r="Z5" s="697">
        <v>40.4</v>
      </c>
      <c r="AA5" s="697"/>
      <c r="AB5" s="697"/>
      <c r="AC5" s="697"/>
      <c r="AD5" s="698">
        <v>39615692</v>
      </c>
      <c r="AE5" s="698"/>
      <c r="AF5" s="698"/>
      <c r="AG5" s="698"/>
      <c r="AH5" s="698"/>
      <c r="AI5" s="698"/>
      <c r="AJ5" s="698"/>
      <c r="AK5" s="698"/>
      <c r="AL5" s="685">
        <v>76.3</v>
      </c>
      <c r="AM5" s="654"/>
      <c r="AN5" s="654"/>
      <c r="AO5" s="686"/>
      <c r="AP5" s="673" t="s">
        <v>207</v>
      </c>
      <c r="AQ5" s="674"/>
      <c r="AR5" s="674"/>
      <c r="AS5" s="674"/>
      <c r="AT5" s="674"/>
      <c r="AU5" s="674"/>
      <c r="AV5" s="674"/>
      <c r="AW5" s="674"/>
      <c r="AX5" s="674"/>
      <c r="AY5" s="674"/>
      <c r="AZ5" s="674"/>
      <c r="BA5" s="674"/>
      <c r="BB5" s="674"/>
      <c r="BC5" s="674"/>
      <c r="BD5" s="674"/>
      <c r="BE5" s="674"/>
      <c r="BF5" s="675"/>
      <c r="BG5" s="586">
        <v>39615692</v>
      </c>
      <c r="BH5" s="587"/>
      <c r="BI5" s="587"/>
      <c r="BJ5" s="587"/>
      <c r="BK5" s="587"/>
      <c r="BL5" s="587"/>
      <c r="BM5" s="587"/>
      <c r="BN5" s="588"/>
      <c r="BO5" s="639">
        <v>95.8</v>
      </c>
      <c r="BP5" s="639"/>
      <c r="BQ5" s="639"/>
      <c r="BR5" s="639"/>
      <c r="BS5" s="640">
        <v>935542</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763029</v>
      </c>
      <c r="S6" s="587"/>
      <c r="T6" s="587"/>
      <c r="U6" s="587"/>
      <c r="V6" s="587"/>
      <c r="W6" s="587"/>
      <c r="X6" s="587"/>
      <c r="Y6" s="588"/>
      <c r="Z6" s="639">
        <v>0.7</v>
      </c>
      <c r="AA6" s="639"/>
      <c r="AB6" s="639"/>
      <c r="AC6" s="639"/>
      <c r="AD6" s="640">
        <v>763029</v>
      </c>
      <c r="AE6" s="640"/>
      <c r="AF6" s="640"/>
      <c r="AG6" s="640"/>
      <c r="AH6" s="640"/>
      <c r="AI6" s="640"/>
      <c r="AJ6" s="640"/>
      <c r="AK6" s="640"/>
      <c r="AL6" s="609">
        <v>1.5</v>
      </c>
      <c r="AM6" s="641"/>
      <c r="AN6" s="641"/>
      <c r="AO6" s="642"/>
      <c r="AP6" s="583" t="s">
        <v>212</v>
      </c>
      <c r="AQ6" s="584"/>
      <c r="AR6" s="584"/>
      <c r="AS6" s="584"/>
      <c r="AT6" s="584"/>
      <c r="AU6" s="584"/>
      <c r="AV6" s="584"/>
      <c r="AW6" s="584"/>
      <c r="AX6" s="584"/>
      <c r="AY6" s="584"/>
      <c r="AZ6" s="584"/>
      <c r="BA6" s="584"/>
      <c r="BB6" s="584"/>
      <c r="BC6" s="584"/>
      <c r="BD6" s="584"/>
      <c r="BE6" s="584"/>
      <c r="BF6" s="585"/>
      <c r="BG6" s="586">
        <v>39615692</v>
      </c>
      <c r="BH6" s="587"/>
      <c r="BI6" s="587"/>
      <c r="BJ6" s="587"/>
      <c r="BK6" s="587"/>
      <c r="BL6" s="587"/>
      <c r="BM6" s="587"/>
      <c r="BN6" s="588"/>
      <c r="BO6" s="639">
        <v>95.8</v>
      </c>
      <c r="BP6" s="639"/>
      <c r="BQ6" s="639"/>
      <c r="BR6" s="639"/>
      <c r="BS6" s="640">
        <v>935542</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539982</v>
      </c>
      <c r="CS6" s="587"/>
      <c r="CT6" s="587"/>
      <c r="CU6" s="587"/>
      <c r="CV6" s="587"/>
      <c r="CW6" s="587"/>
      <c r="CX6" s="587"/>
      <c r="CY6" s="588"/>
      <c r="CZ6" s="639">
        <v>0.6</v>
      </c>
      <c r="DA6" s="639"/>
      <c r="DB6" s="639"/>
      <c r="DC6" s="639"/>
      <c r="DD6" s="592" t="s">
        <v>214</v>
      </c>
      <c r="DE6" s="587"/>
      <c r="DF6" s="587"/>
      <c r="DG6" s="587"/>
      <c r="DH6" s="587"/>
      <c r="DI6" s="587"/>
      <c r="DJ6" s="587"/>
      <c r="DK6" s="587"/>
      <c r="DL6" s="587"/>
      <c r="DM6" s="587"/>
      <c r="DN6" s="587"/>
      <c r="DO6" s="587"/>
      <c r="DP6" s="588"/>
      <c r="DQ6" s="592">
        <v>539741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78465</v>
      </c>
      <c r="S7" s="587"/>
      <c r="T7" s="587"/>
      <c r="U7" s="587"/>
      <c r="V7" s="587"/>
      <c r="W7" s="587"/>
      <c r="X7" s="587"/>
      <c r="Y7" s="588"/>
      <c r="Z7" s="639">
        <v>0.1</v>
      </c>
      <c r="AA7" s="639"/>
      <c r="AB7" s="639"/>
      <c r="AC7" s="639"/>
      <c r="AD7" s="640">
        <v>78465</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21016313</v>
      </c>
      <c r="BH7" s="587"/>
      <c r="BI7" s="587"/>
      <c r="BJ7" s="587"/>
      <c r="BK7" s="587"/>
      <c r="BL7" s="587"/>
      <c r="BM7" s="587"/>
      <c r="BN7" s="588"/>
      <c r="BO7" s="639">
        <v>50.8</v>
      </c>
      <c r="BP7" s="639"/>
      <c r="BQ7" s="639"/>
      <c r="BR7" s="639"/>
      <c r="BS7" s="640">
        <v>935542</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11788596</v>
      </c>
      <c r="CS7" s="587"/>
      <c r="CT7" s="587"/>
      <c r="CU7" s="587"/>
      <c r="CV7" s="587"/>
      <c r="CW7" s="587"/>
      <c r="CX7" s="587"/>
      <c r="CY7" s="588"/>
      <c r="CZ7" s="639">
        <v>12.2</v>
      </c>
      <c r="DA7" s="639"/>
      <c r="DB7" s="639"/>
      <c r="DC7" s="639"/>
      <c r="DD7" s="592">
        <v>928829</v>
      </c>
      <c r="DE7" s="587"/>
      <c r="DF7" s="587"/>
      <c r="DG7" s="587"/>
      <c r="DH7" s="587"/>
      <c r="DI7" s="587"/>
      <c r="DJ7" s="587"/>
      <c r="DK7" s="587"/>
      <c r="DL7" s="587"/>
      <c r="DM7" s="587"/>
      <c r="DN7" s="587"/>
      <c r="DO7" s="587"/>
      <c r="DP7" s="588"/>
      <c r="DQ7" s="592">
        <v>10305480</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129933</v>
      </c>
      <c r="S8" s="587"/>
      <c r="T8" s="587"/>
      <c r="U8" s="587"/>
      <c r="V8" s="587"/>
      <c r="W8" s="587"/>
      <c r="X8" s="587"/>
      <c r="Y8" s="588"/>
      <c r="Z8" s="639">
        <v>0.1</v>
      </c>
      <c r="AA8" s="639"/>
      <c r="AB8" s="639"/>
      <c r="AC8" s="639"/>
      <c r="AD8" s="640">
        <v>129933</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367074</v>
      </c>
      <c r="BH8" s="587"/>
      <c r="BI8" s="587"/>
      <c r="BJ8" s="587"/>
      <c r="BK8" s="587"/>
      <c r="BL8" s="587"/>
      <c r="BM8" s="587"/>
      <c r="BN8" s="588"/>
      <c r="BO8" s="639">
        <v>0.9</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37203738</v>
      </c>
      <c r="CS8" s="587"/>
      <c r="CT8" s="587"/>
      <c r="CU8" s="587"/>
      <c r="CV8" s="587"/>
      <c r="CW8" s="587"/>
      <c r="CX8" s="587"/>
      <c r="CY8" s="588"/>
      <c r="CZ8" s="639">
        <v>38.4</v>
      </c>
      <c r="DA8" s="639"/>
      <c r="DB8" s="639"/>
      <c r="DC8" s="639"/>
      <c r="DD8" s="592">
        <v>918906</v>
      </c>
      <c r="DE8" s="587"/>
      <c r="DF8" s="587"/>
      <c r="DG8" s="587"/>
      <c r="DH8" s="587"/>
      <c r="DI8" s="587"/>
      <c r="DJ8" s="587"/>
      <c r="DK8" s="587"/>
      <c r="DL8" s="587"/>
      <c r="DM8" s="587"/>
      <c r="DN8" s="587"/>
      <c r="DO8" s="587"/>
      <c r="DP8" s="588"/>
      <c r="DQ8" s="592">
        <v>16381180</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216750</v>
      </c>
      <c r="S9" s="587"/>
      <c r="T9" s="587"/>
      <c r="U9" s="587"/>
      <c r="V9" s="587"/>
      <c r="W9" s="587"/>
      <c r="X9" s="587"/>
      <c r="Y9" s="588"/>
      <c r="Z9" s="639">
        <v>0.2</v>
      </c>
      <c r="AA9" s="639"/>
      <c r="AB9" s="639"/>
      <c r="AC9" s="639"/>
      <c r="AD9" s="640">
        <v>216750</v>
      </c>
      <c r="AE9" s="640"/>
      <c r="AF9" s="640"/>
      <c r="AG9" s="640"/>
      <c r="AH9" s="640"/>
      <c r="AI9" s="640"/>
      <c r="AJ9" s="640"/>
      <c r="AK9" s="640"/>
      <c r="AL9" s="609">
        <v>0.4</v>
      </c>
      <c r="AM9" s="641"/>
      <c r="AN9" s="641"/>
      <c r="AO9" s="642"/>
      <c r="AP9" s="583" t="s">
        <v>222</v>
      </c>
      <c r="AQ9" s="584"/>
      <c r="AR9" s="584"/>
      <c r="AS9" s="584"/>
      <c r="AT9" s="584"/>
      <c r="AU9" s="584"/>
      <c r="AV9" s="584"/>
      <c r="AW9" s="584"/>
      <c r="AX9" s="584"/>
      <c r="AY9" s="584"/>
      <c r="AZ9" s="584"/>
      <c r="BA9" s="584"/>
      <c r="BB9" s="584"/>
      <c r="BC9" s="584"/>
      <c r="BD9" s="584"/>
      <c r="BE9" s="584"/>
      <c r="BF9" s="585"/>
      <c r="BG9" s="586">
        <v>15099266</v>
      </c>
      <c r="BH9" s="587"/>
      <c r="BI9" s="587"/>
      <c r="BJ9" s="587"/>
      <c r="BK9" s="587"/>
      <c r="BL9" s="587"/>
      <c r="BM9" s="587"/>
      <c r="BN9" s="588"/>
      <c r="BO9" s="639">
        <v>36.5</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6107178</v>
      </c>
      <c r="CS9" s="587"/>
      <c r="CT9" s="587"/>
      <c r="CU9" s="587"/>
      <c r="CV9" s="587"/>
      <c r="CW9" s="587"/>
      <c r="CX9" s="587"/>
      <c r="CY9" s="588"/>
      <c r="CZ9" s="639">
        <v>6.3</v>
      </c>
      <c r="DA9" s="639"/>
      <c r="DB9" s="639"/>
      <c r="DC9" s="639"/>
      <c r="DD9" s="592">
        <v>524376</v>
      </c>
      <c r="DE9" s="587"/>
      <c r="DF9" s="587"/>
      <c r="DG9" s="587"/>
      <c r="DH9" s="587"/>
      <c r="DI9" s="587"/>
      <c r="DJ9" s="587"/>
      <c r="DK9" s="587"/>
      <c r="DL9" s="587"/>
      <c r="DM9" s="587"/>
      <c r="DN9" s="587"/>
      <c r="DO9" s="587"/>
      <c r="DP9" s="588"/>
      <c r="DQ9" s="592">
        <v>4303608</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2871161</v>
      </c>
      <c r="S10" s="587"/>
      <c r="T10" s="587"/>
      <c r="U10" s="587"/>
      <c r="V10" s="587"/>
      <c r="W10" s="587"/>
      <c r="X10" s="587"/>
      <c r="Y10" s="588"/>
      <c r="Z10" s="639">
        <v>2.8</v>
      </c>
      <c r="AA10" s="639"/>
      <c r="AB10" s="639"/>
      <c r="AC10" s="639"/>
      <c r="AD10" s="640">
        <v>2871161</v>
      </c>
      <c r="AE10" s="640"/>
      <c r="AF10" s="640"/>
      <c r="AG10" s="640"/>
      <c r="AH10" s="640"/>
      <c r="AI10" s="640"/>
      <c r="AJ10" s="640"/>
      <c r="AK10" s="640"/>
      <c r="AL10" s="609">
        <v>5.5</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1334538</v>
      </c>
      <c r="BH10" s="587"/>
      <c r="BI10" s="587"/>
      <c r="BJ10" s="587"/>
      <c r="BK10" s="587"/>
      <c r="BL10" s="587"/>
      <c r="BM10" s="587"/>
      <c r="BN10" s="588"/>
      <c r="BO10" s="639">
        <v>3.2</v>
      </c>
      <c r="BP10" s="639"/>
      <c r="BQ10" s="639"/>
      <c r="BR10" s="639"/>
      <c r="BS10" s="592">
        <v>227791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59718</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34286</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60905</v>
      </c>
      <c r="S11" s="587"/>
      <c r="T11" s="587"/>
      <c r="U11" s="587"/>
      <c r="V11" s="587"/>
      <c r="W11" s="587"/>
      <c r="X11" s="587"/>
      <c r="Y11" s="588"/>
      <c r="Z11" s="639">
        <v>0.1</v>
      </c>
      <c r="AA11" s="639"/>
      <c r="AB11" s="639"/>
      <c r="AC11" s="639"/>
      <c r="AD11" s="640">
        <v>60905</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4215435</v>
      </c>
      <c r="BH11" s="587"/>
      <c r="BI11" s="587"/>
      <c r="BJ11" s="587"/>
      <c r="BK11" s="587"/>
      <c r="BL11" s="587"/>
      <c r="BM11" s="587"/>
      <c r="BN11" s="588"/>
      <c r="BO11" s="639">
        <v>10.199999999999999</v>
      </c>
      <c r="BP11" s="639"/>
      <c r="BQ11" s="639"/>
      <c r="BR11" s="639"/>
      <c r="BS11" s="592">
        <v>707751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1646376</v>
      </c>
      <c r="CS11" s="587"/>
      <c r="CT11" s="587"/>
      <c r="CU11" s="587"/>
      <c r="CV11" s="587"/>
      <c r="CW11" s="587"/>
      <c r="CX11" s="587"/>
      <c r="CY11" s="588"/>
      <c r="CZ11" s="639">
        <v>1.7</v>
      </c>
      <c r="DA11" s="639"/>
      <c r="DB11" s="639"/>
      <c r="DC11" s="639"/>
      <c r="DD11" s="592">
        <v>309710</v>
      </c>
      <c r="DE11" s="587"/>
      <c r="DF11" s="587"/>
      <c r="DG11" s="587"/>
      <c r="DH11" s="587"/>
      <c r="DI11" s="587"/>
      <c r="DJ11" s="587"/>
      <c r="DK11" s="587"/>
      <c r="DL11" s="587"/>
      <c r="DM11" s="587"/>
      <c r="DN11" s="587"/>
      <c r="DO11" s="587"/>
      <c r="DP11" s="588"/>
      <c r="DQ11" s="592">
        <v>1442577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15872596</v>
      </c>
      <c r="BH12" s="587"/>
      <c r="BI12" s="587"/>
      <c r="BJ12" s="587"/>
      <c r="BK12" s="587"/>
      <c r="BL12" s="587"/>
      <c r="BM12" s="587"/>
      <c r="BN12" s="588"/>
      <c r="BO12" s="639">
        <v>38.4</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679076</v>
      </c>
      <c r="CS12" s="587"/>
      <c r="CT12" s="587"/>
      <c r="CU12" s="587"/>
      <c r="CV12" s="587"/>
      <c r="CW12" s="587"/>
      <c r="CX12" s="587"/>
      <c r="CY12" s="588"/>
      <c r="CZ12" s="639">
        <v>0.7</v>
      </c>
      <c r="DA12" s="639"/>
      <c r="DB12" s="639"/>
      <c r="DC12" s="639"/>
      <c r="DD12" s="592">
        <v>2000</v>
      </c>
      <c r="DE12" s="587"/>
      <c r="DF12" s="587"/>
      <c r="DG12" s="587"/>
      <c r="DH12" s="587"/>
      <c r="DI12" s="587"/>
      <c r="DJ12" s="587"/>
      <c r="DK12" s="587"/>
      <c r="DL12" s="587"/>
      <c r="DM12" s="587"/>
      <c r="DN12" s="587"/>
      <c r="DO12" s="587"/>
      <c r="DP12" s="588"/>
      <c r="DQ12" s="592">
        <v>505762</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182123</v>
      </c>
      <c r="S13" s="587"/>
      <c r="T13" s="587"/>
      <c r="U13" s="587"/>
      <c r="V13" s="587"/>
      <c r="W13" s="587"/>
      <c r="X13" s="587"/>
      <c r="Y13" s="588"/>
      <c r="Z13" s="639">
        <v>0.2</v>
      </c>
      <c r="AA13" s="639"/>
      <c r="AB13" s="639"/>
      <c r="AC13" s="639"/>
      <c r="AD13" s="640">
        <v>182123</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15662089</v>
      </c>
      <c r="BH13" s="587"/>
      <c r="BI13" s="587"/>
      <c r="BJ13" s="587"/>
      <c r="BK13" s="587"/>
      <c r="BL13" s="587"/>
      <c r="BM13" s="587"/>
      <c r="BN13" s="588"/>
      <c r="BO13" s="639">
        <v>37.9</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13846726</v>
      </c>
      <c r="CS13" s="587"/>
      <c r="CT13" s="587"/>
      <c r="CU13" s="587"/>
      <c r="CV13" s="587"/>
      <c r="CW13" s="587"/>
      <c r="CX13" s="587"/>
      <c r="CY13" s="588"/>
      <c r="CZ13" s="639">
        <v>14.3</v>
      </c>
      <c r="DA13" s="639"/>
      <c r="DB13" s="639"/>
      <c r="DC13" s="639"/>
      <c r="DD13" s="592">
        <v>5904909</v>
      </c>
      <c r="DE13" s="587"/>
      <c r="DF13" s="587"/>
      <c r="DG13" s="587"/>
      <c r="DH13" s="587"/>
      <c r="DI13" s="587"/>
      <c r="DJ13" s="587"/>
      <c r="DK13" s="587"/>
      <c r="DL13" s="587"/>
      <c r="DM13" s="587"/>
      <c r="DN13" s="587"/>
      <c r="DO13" s="587"/>
      <c r="DP13" s="588"/>
      <c r="DQ13" s="592">
        <v>8496610</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424093</v>
      </c>
      <c r="BH14" s="587"/>
      <c r="BI14" s="587"/>
      <c r="BJ14" s="587"/>
      <c r="BK14" s="587"/>
      <c r="BL14" s="587"/>
      <c r="BM14" s="587"/>
      <c r="BN14" s="588"/>
      <c r="BO14" s="639">
        <v>1</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3478632</v>
      </c>
      <c r="CS14" s="587"/>
      <c r="CT14" s="587"/>
      <c r="CU14" s="587"/>
      <c r="CV14" s="587"/>
      <c r="CW14" s="587"/>
      <c r="CX14" s="587"/>
      <c r="CY14" s="588"/>
      <c r="CZ14" s="639">
        <v>3.6</v>
      </c>
      <c r="DA14" s="639"/>
      <c r="DB14" s="639"/>
      <c r="DC14" s="639"/>
      <c r="DD14" s="592">
        <v>449679</v>
      </c>
      <c r="DE14" s="587"/>
      <c r="DF14" s="587"/>
      <c r="DG14" s="587"/>
      <c r="DH14" s="587"/>
      <c r="DI14" s="587"/>
      <c r="DJ14" s="587"/>
      <c r="DK14" s="587"/>
      <c r="DL14" s="587"/>
      <c r="DM14" s="587"/>
      <c r="DN14" s="587"/>
      <c r="DO14" s="587"/>
      <c r="DP14" s="588"/>
      <c r="DQ14" s="592">
        <v>2683992</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143215</v>
      </c>
      <c r="S15" s="587"/>
      <c r="T15" s="587"/>
      <c r="U15" s="587"/>
      <c r="V15" s="587"/>
      <c r="W15" s="587"/>
      <c r="X15" s="587"/>
      <c r="Y15" s="588"/>
      <c r="Z15" s="639">
        <v>0.1</v>
      </c>
      <c r="AA15" s="639"/>
      <c r="AB15" s="639"/>
      <c r="AC15" s="639"/>
      <c r="AD15" s="640">
        <v>143215</v>
      </c>
      <c r="AE15" s="640"/>
      <c r="AF15" s="640"/>
      <c r="AG15" s="640"/>
      <c r="AH15" s="640"/>
      <c r="AI15" s="640"/>
      <c r="AJ15" s="640"/>
      <c r="AK15" s="640"/>
      <c r="AL15" s="609">
        <v>0.3</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2302690</v>
      </c>
      <c r="BH15" s="587"/>
      <c r="BI15" s="587"/>
      <c r="BJ15" s="587"/>
      <c r="BK15" s="587"/>
      <c r="BL15" s="587"/>
      <c r="BM15" s="587"/>
      <c r="BN15" s="588"/>
      <c r="BO15" s="639">
        <v>5.6</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8299741</v>
      </c>
      <c r="CS15" s="587"/>
      <c r="CT15" s="587"/>
      <c r="CU15" s="587"/>
      <c r="CV15" s="587"/>
      <c r="CW15" s="587"/>
      <c r="CX15" s="587"/>
      <c r="CY15" s="588"/>
      <c r="CZ15" s="639">
        <v>8.6</v>
      </c>
      <c r="DA15" s="639"/>
      <c r="DB15" s="639"/>
      <c r="DC15" s="639"/>
      <c r="DD15" s="592">
        <v>2159592</v>
      </c>
      <c r="DE15" s="587"/>
      <c r="DF15" s="587"/>
      <c r="DG15" s="587"/>
      <c r="DH15" s="587"/>
      <c r="DI15" s="587"/>
      <c r="DJ15" s="587"/>
      <c r="DK15" s="587"/>
      <c r="DL15" s="587"/>
      <c r="DM15" s="587"/>
      <c r="DN15" s="587"/>
      <c r="DO15" s="587"/>
      <c r="DP15" s="588"/>
      <c r="DQ15" s="592">
        <v>6456680</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9596274</v>
      </c>
      <c r="S16" s="587"/>
      <c r="T16" s="587"/>
      <c r="U16" s="587"/>
      <c r="V16" s="587"/>
      <c r="W16" s="587"/>
      <c r="X16" s="587"/>
      <c r="Y16" s="588"/>
      <c r="Z16" s="639">
        <v>9.4</v>
      </c>
      <c r="AA16" s="639"/>
      <c r="AB16" s="639"/>
      <c r="AC16" s="639"/>
      <c r="AD16" s="640">
        <v>7620127</v>
      </c>
      <c r="AE16" s="640"/>
      <c r="AF16" s="640"/>
      <c r="AG16" s="640"/>
      <c r="AH16" s="640"/>
      <c r="AI16" s="640"/>
      <c r="AJ16" s="640"/>
      <c r="AK16" s="640"/>
      <c r="AL16" s="609">
        <v>14.7</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851265</v>
      </c>
      <c r="CS16" s="587"/>
      <c r="CT16" s="587"/>
      <c r="CU16" s="587"/>
      <c r="CV16" s="587"/>
      <c r="CW16" s="587"/>
      <c r="CX16" s="587"/>
      <c r="CY16" s="588"/>
      <c r="CZ16" s="639">
        <v>0.9</v>
      </c>
      <c r="DA16" s="639"/>
      <c r="DB16" s="639"/>
      <c r="DC16" s="639"/>
      <c r="DD16" s="592" t="s">
        <v>112</v>
      </c>
      <c r="DE16" s="587"/>
      <c r="DF16" s="587"/>
      <c r="DG16" s="587"/>
      <c r="DH16" s="587"/>
      <c r="DI16" s="587"/>
      <c r="DJ16" s="587"/>
      <c r="DK16" s="587"/>
      <c r="DL16" s="587"/>
      <c r="DM16" s="587"/>
      <c r="DN16" s="587"/>
      <c r="DO16" s="587"/>
      <c r="DP16" s="588"/>
      <c r="DQ16" s="592">
        <v>568376</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7620127</v>
      </c>
      <c r="S17" s="587"/>
      <c r="T17" s="587"/>
      <c r="U17" s="587"/>
      <c r="V17" s="587"/>
      <c r="W17" s="587"/>
      <c r="X17" s="587"/>
      <c r="Y17" s="588"/>
      <c r="Z17" s="639">
        <v>7.4</v>
      </c>
      <c r="AA17" s="639"/>
      <c r="AB17" s="639"/>
      <c r="AC17" s="639"/>
      <c r="AD17" s="640">
        <v>7620127</v>
      </c>
      <c r="AE17" s="640"/>
      <c r="AF17" s="640"/>
      <c r="AG17" s="640"/>
      <c r="AH17" s="640"/>
      <c r="AI17" s="640"/>
      <c r="AJ17" s="640"/>
      <c r="AK17" s="640"/>
      <c r="AL17" s="609">
        <v>14.7</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10728093</v>
      </c>
      <c r="CS17" s="587"/>
      <c r="CT17" s="587"/>
      <c r="CU17" s="587"/>
      <c r="CV17" s="587"/>
      <c r="CW17" s="587"/>
      <c r="CX17" s="587"/>
      <c r="CY17" s="588"/>
      <c r="CZ17" s="639">
        <v>11.1</v>
      </c>
      <c r="DA17" s="639"/>
      <c r="DB17" s="639"/>
      <c r="DC17" s="639"/>
      <c r="DD17" s="592" t="s">
        <v>112</v>
      </c>
      <c r="DE17" s="587"/>
      <c r="DF17" s="587"/>
      <c r="DG17" s="587"/>
      <c r="DH17" s="587"/>
      <c r="DI17" s="587"/>
      <c r="DJ17" s="587"/>
      <c r="DK17" s="587"/>
      <c r="DL17" s="587"/>
      <c r="DM17" s="587"/>
      <c r="DN17" s="587"/>
      <c r="DO17" s="587"/>
      <c r="DP17" s="588"/>
      <c r="DQ17" s="592">
        <v>10344437</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575108</v>
      </c>
      <c r="S18" s="587"/>
      <c r="T18" s="587"/>
      <c r="U18" s="587"/>
      <c r="V18" s="587"/>
      <c r="W18" s="587"/>
      <c r="X18" s="587"/>
      <c r="Y18" s="588"/>
      <c r="Z18" s="639">
        <v>0.6</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1539575</v>
      </c>
      <c r="CS18" s="587"/>
      <c r="CT18" s="587"/>
      <c r="CU18" s="587"/>
      <c r="CV18" s="587"/>
      <c r="CW18" s="587"/>
      <c r="CX18" s="587"/>
      <c r="CY18" s="588"/>
      <c r="CZ18" s="639">
        <v>1.6</v>
      </c>
      <c r="DA18" s="639"/>
      <c r="DB18" s="639"/>
      <c r="DC18" s="639"/>
      <c r="DD18" s="592">
        <v>1539575</v>
      </c>
      <c r="DE18" s="587"/>
      <c r="DF18" s="587"/>
      <c r="DG18" s="587"/>
      <c r="DH18" s="587"/>
      <c r="DI18" s="587"/>
      <c r="DJ18" s="587"/>
      <c r="DK18" s="587"/>
      <c r="DL18" s="587"/>
      <c r="DM18" s="587"/>
      <c r="DN18" s="587"/>
      <c r="DO18" s="587"/>
      <c r="DP18" s="588"/>
      <c r="DQ18" s="592">
        <v>1539575</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1401039</v>
      </c>
      <c r="S19" s="587"/>
      <c r="T19" s="587"/>
      <c r="U19" s="587"/>
      <c r="V19" s="587"/>
      <c r="W19" s="587"/>
      <c r="X19" s="587"/>
      <c r="Y19" s="588"/>
      <c r="Z19" s="639">
        <v>1.4</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1720222</v>
      </c>
      <c r="BH19" s="587"/>
      <c r="BI19" s="587"/>
      <c r="BJ19" s="587"/>
      <c r="BK19" s="587"/>
      <c r="BL19" s="587"/>
      <c r="BM19" s="587"/>
      <c r="BN19" s="588"/>
      <c r="BO19" s="639">
        <v>4.2</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55377769</v>
      </c>
      <c r="S20" s="587"/>
      <c r="T20" s="587"/>
      <c r="U20" s="587"/>
      <c r="V20" s="587"/>
      <c r="W20" s="587"/>
      <c r="X20" s="587"/>
      <c r="Y20" s="588"/>
      <c r="Z20" s="639">
        <v>54.1</v>
      </c>
      <c r="AA20" s="639"/>
      <c r="AB20" s="639"/>
      <c r="AC20" s="639"/>
      <c r="AD20" s="640">
        <v>51681400</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1720222</v>
      </c>
      <c r="BH20" s="587"/>
      <c r="BI20" s="587"/>
      <c r="BJ20" s="587"/>
      <c r="BK20" s="587"/>
      <c r="BL20" s="587"/>
      <c r="BM20" s="587"/>
      <c r="BN20" s="588"/>
      <c r="BO20" s="639">
        <v>4.2</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96768696</v>
      </c>
      <c r="CS20" s="587"/>
      <c r="CT20" s="587"/>
      <c r="CU20" s="587"/>
      <c r="CV20" s="587"/>
      <c r="CW20" s="587"/>
      <c r="CX20" s="587"/>
      <c r="CY20" s="588"/>
      <c r="CZ20" s="639">
        <v>100</v>
      </c>
      <c r="DA20" s="639"/>
      <c r="DB20" s="639"/>
      <c r="DC20" s="639"/>
      <c r="DD20" s="592">
        <v>12737576</v>
      </c>
      <c r="DE20" s="587"/>
      <c r="DF20" s="587"/>
      <c r="DG20" s="587"/>
      <c r="DH20" s="587"/>
      <c r="DI20" s="587"/>
      <c r="DJ20" s="587"/>
      <c r="DK20" s="587"/>
      <c r="DL20" s="587"/>
      <c r="DM20" s="587"/>
      <c r="DN20" s="587"/>
      <c r="DO20" s="587"/>
      <c r="DP20" s="588"/>
      <c r="DQ20" s="592">
        <v>63602304</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56013</v>
      </c>
      <c r="S21" s="587"/>
      <c r="T21" s="587"/>
      <c r="U21" s="587"/>
      <c r="V21" s="587"/>
      <c r="W21" s="587"/>
      <c r="X21" s="587"/>
      <c r="Y21" s="588"/>
      <c r="Z21" s="639">
        <v>0.1</v>
      </c>
      <c r="AA21" s="639"/>
      <c r="AB21" s="639"/>
      <c r="AC21" s="639"/>
      <c r="AD21" s="640">
        <v>56013</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2193962</v>
      </c>
      <c r="S22" s="587"/>
      <c r="T22" s="587"/>
      <c r="U22" s="587"/>
      <c r="V22" s="587"/>
      <c r="W22" s="587"/>
      <c r="X22" s="587"/>
      <c r="Y22" s="588"/>
      <c r="Z22" s="639">
        <v>2.1</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1755166</v>
      </c>
      <c r="S23" s="587"/>
      <c r="T23" s="587"/>
      <c r="U23" s="587"/>
      <c r="V23" s="587"/>
      <c r="W23" s="587"/>
      <c r="X23" s="587"/>
      <c r="Y23" s="588"/>
      <c r="Z23" s="639">
        <v>1.7</v>
      </c>
      <c r="AA23" s="639"/>
      <c r="AB23" s="639"/>
      <c r="AC23" s="639"/>
      <c r="AD23" s="640">
        <v>174277</v>
      </c>
      <c r="AE23" s="640"/>
      <c r="AF23" s="640"/>
      <c r="AG23" s="640"/>
      <c r="AH23" s="640"/>
      <c r="AI23" s="640"/>
      <c r="AJ23" s="640"/>
      <c r="AK23" s="640"/>
      <c r="AL23" s="609">
        <v>0.3</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1720222</v>
      </c>
      <c r="BH23" s="587"/>
      <c r="BI23" s="587"/>
      <c r="BJ23" s="587"/>
      <c r="BK23" s="587"/>
      <c r="BL23" s="587"/>
      <c r="BM23" s="587"/>
      <c r="BN23" s="588"/>
      <c r="BO23" s="639">
        <v>4.2</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1214184</v>
      </c>
      <c r="S24" s="587"/>
      <c r="T24" s="587"/>
      <c r="U24" s="587"/>
      <c r="V24" s="587"/>
      <c r="W24" s="587"/>
      <c r="X24" s="587"/>
      <c r="Y24" s="588"/>
      <c r="Z24" s="639">
        <v>1.2</v>
      </c>
      <c r="AA24" s="639"/>
      <c r="AB24" s="639"/>
      <c r="AC24" s="639"/>
      <c r="AD24" s="640" t="s">
        <v>112</v>
      </c>
      <c r="AE24" s="640"/>
      <c r="AF24" s="640"/>
      <c r="AG24" s="640"/>
      <c r="AH24" s="640"/>
      <c r="AI24" s="640"/>
      <c r="AJ24" s="640"/>
      <c r="AK24" s="640"/>
      <c r="AL24" s="609" t="s">
        <v>112</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51747503</v>
      </c>
      <c r="CS24" s="637"/>
      <c r="CT24" s="637"/>
      <c r="CU24" s="637"/>
      <c r="CV24" s="637"/>
      <c r="CW24" s="637"/>
      <c r="CX24" s="637"/>
      <c r="CY24" s="684"/>
      <c r="CZ24" s="688">
        <v>53.5</v>
      </c>
      <c r="DA24" s="689"/>
      <c r="DB24" s="689"/>
      <c r="DC24" s="690"/>
      <c r="DD24" s="683">
        <v>31830934</v>
      </c>
      <c r="DE24" s="637"/>
      <c r="DF24" s="637"/>
      <c r="DG24" s="637"/>
      <c r="DH24" s="637"/>
      <c r="DI24" s="637"/>
      <c r="DJ24" s="637"/>
      <c r="DK24" s="684"/>
      <c r="DL24" s="683">
        <v>31444314</v>
      </c>
      <c r="DM24" s="637"/>
      <c r="DN24" s="637"/>
      <c r="DO24" s="637"/>
      <c r="DP24" s="637"/>
      <c r="DQ24" s="637"/>
      <c r="DR24" s="637"/>
      <c r="DS24" s="637"/>
      <c r="DT24" s="637"/>
      <c r="DU24" s="637"/>
      <c r="DV24" s="684"/>
      <c r="DW24" s="685">
        <v>55</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17900902</v>
      </c>
      <c r="S25" s="587"/>
      <c r="T25" s="587"/>
      <c r="U25" s="587"/>
      <c r="V25" s="587"/>
      <c r="W25" s="587"/>
      <c r="X25" s="587"/>
      <c r="Y25" s="588"/>
      <c r="Z25" s="639">
        <v>17.5</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16180532</v>
      </c>
      <c r="CS25" s="605"/>
      <c r="CT25" s="605"/>
      <c r="CU25" s="605"/>
      <c r="CV25" s="605"/>
      <c r="CW25" s="605"/>
      <c r="CX25" s="605"/>
      <c r="CY25" s="606"/>
      <c r="CZ25" s="589">
        <v>16.7</v>
      </c>
      <c r="DA25" s="607"/>
      <c r="DB25" s="607"/>
      <c r="DC25" s="608"/>
      <c r="DD25" s="592">
        <v>14698407</v>
      </c>
      <c r="DE25" s="605"/>
      <c r="DF25" s="605"/>
      <c r="DG25" s="605"/>
      <c r="DH25" s="605"/>
      <c r="DI25" s="605"/>
      <c r="DJ25" s="605"/>
      <c r="DK25" s="606"/>
      <c r="DL25" s="592">
        <v>14524051</v>
      </c>
      <c r="DM25" s="605"/>
      <c r="DN25" s="605"/>
      <c r="DO25" s="605"/>
      <c r="DP25" s="605"/>
      <c r="DQ25" s="605"/>
      <c r="DR25" s="605"/>
      <c r="DS25" s="605"/>
      <c r="DT25" s="605"/>
      <c r="DU25" s="605"/>
      <c r="DV25" s="606"/>
      <c r="DW25" s="609">
        <v>25.4</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792</v>
      </c>
      <c r="S26" s="587"/>
      <c r="T26" s="587"/>
      <c r="U26" s="587"/>
      <c r="V26" s="587"/>
      <c r="W26" s="587"/>
      <c r="X26" s="587"/>
      <c r="Y26" s="588"/>
      <c r="Z26" s="639">
        <v>0</v>
      </c>
      <c r="AA26" s="639"/>
      <c r="AB26" s="639"/>
      <c r="AC26" s="639"/>
      <c r="AD26" s="640">
        <v>792</v>
      </c>
      <c r="AE26" s="640"/>
      <c r="AF26" s="640"/>
      <c r="AG26" s="640"/>
      <c r="AH26" s="640"/>
      <c r="AI26" s="640"/>
      <c r="AJ26" s="640"/>
      <c r="AK26" s="640"/>
      <c r="AL26" s="609">
        <v>0</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10158320</v>
      </c>
      <c r="CS26" s="587"/>
      <c r="CT26" s="587"/>
      <c r="CU26" s="587"/>
      <c r="CV26" s="587"/>
      <c r="CW26" s="587"/>
      <c r="CX26" s="587"/>
      <c r="CY26" s="588"/>
      <c r="CZ26" s="589">
        <v>10.5</v>
      </c>
      <c r="DA26" s="607"/>
      <c r="DB26" s="607"/>
      <c r="DC26" s="608"/>
      <c r="DD26" s="592">
        <v>9177140</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6151329</v>
      </c>
      <c r="S27" s="587"/>
      <c r="T27" s="587"/>
      <c r="U27" s="587"/>
      <c r="V27" s="587"/>
      <c r="W27" s="587"/>
      <c r="X27" s="587"/>
      <c r="Y27" s="588"/>
      <c r="Z27" s="639">
        <v>6</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41335914</v>
      </c>
      <c r="BH27" s="587"/>
      <c r="BI27" s="587"/>
      <c r="BJ27" s="587"/>
      <c r="BK27" s="587"/>
      <c r="BL27" s="587"/>
      <c r="BM27" s="587"/>
      <c r="BN27" s="588"/>
      <c r="BO27" s="639">
        <v>100</v>
      </c>
      <c r="BP27" s="639"/>
      <c r="BQ27" s="639"/>
      <c r="BR27" s="639"/>
      <c r="BS27" s="592">
        <v>935542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24840544</v>
      </c>
      <c r="CS27" s="605"/>
      <c r="CT27" s="605"/>
      <c r="CU27" s="605"/>
      <c r="CV27" s="605"/>
      <c r="CW27" s="605"/>
      <c r="CX27" s="605"/>
      <c r="CY27" s="606"/>
      <c r="CZ27" s="589">
        <v>25.7</v>
      </c>
      <c r="DA27" s="607"/>
      <c r="DB27" s="607"/>
      <c r="DC27" s="608"/>
      <c r="DD27" s="592">
        <v>6789756</v>
      </c>
      <c r="DE27" s="605"/>
      <c r="DF27" s="605"/>
      <c r="DG27" s="605"/>
      <c r="DH27" s="605"/>
      <c r="DI27" s="605"/>
      <c r="DJ27" s="605"/>
      <c r="DK27" s="606"/>
      <c r="DL27" s="592">
        <v>6724998</v>
      </c>
      <c r="DM27" s="605"/>
      <c r="DN27" s="605"/>
      <c r="DO27" s="605"/>
      <c r="DP27" s="605"/>
      <c r="DQ27" s="605"/>
      <c r="DR27" s="605"/>
      <c r="DS27" s="605"/>
      <c r="DT27" s="605"/>
      <c r="DU27" s="605"/>
      <c r="DV27" s="606"/>
      <c r="DW27" s="609">
        <v>11.8</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563014</v>
      </c>
      <c r="S28" s="587"/>
      <c r="T28" s="587"/>
      <c r="U28" s="587"/>
      <c r="V28" s="587"/>
      <c r="W28" s="587"/>
      <c r="X28" s="587"/>
      <c r="Y28" s="588"/>
      <c r="Z28" s="639">
        <v>0.6</v>
      </c>
      <c r="AA28" s="639"/>
      <c r="AB28" s="639"/>
      <c r="AC28" s="639"/>
      <c r="AD28" s="640">
        <v>24590</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10726427</v>
      </c>
      <c r="CS28" s="587"/>
      <c r="CT28" s="587"/>
      <c r="CU28" s="587"/>
      <c r="CV28" s="587"/>
      <c r="CW28" s="587"/>
      <c r="CX28" s="587"/>
      <c r="CY28" s="588"/>
      <c r="CZ28" s="589">
        <v>11.1</v>
      </c>
      <c r="DA28" s="607"/>
      <c r="DB28" s="607"/>
      <c r="DC28" s="608"/>
      <c r="DD28" s="592">
        <v>10342771</v>
      </c>
      <c r="DE28" s="587"/>
      <c r="DF28" s="587"/>
      <c r="DG28" s="587"/>
      <c r="DH28" s="587"/>
      <c r="DI28" s="587"/>
      <c r="DJ28" s="587"/>
      <c r="DK28" s="588"/>
      <c r="DL28" s="592">
        <v>10195265</v>
      </c>
      <c r="DM28" s="587"/>
      <c r="DN28" s="587"/>
      <c r="DO28" s="587"/>
      <c r="DP28" s="587"/>
      <c r="DQ28" s="587"/>
      <c r="DR28" s="587"/>
      <c r="DS28" s="587"/>
      <c r="DT28" s="587"/>
      <c r="DU28" s="587"/>
      <c r="DV28" s="588"/>
      <c r="DW28" s="609">
        <v>17.8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19499</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10726400</v>
      </c>
      <c r="CS29" s="605"/>
      <c r="CT29" s="605"/>
      <c r="CU29" s="605"/>
      <c r="CV29" s="605"/>
      <c r="CW29" s="605"/>
      <c r="CX29" s="605"/>
      <c r="CY29" s="606"/>
      <c r="CZ29" s="589">
        <v>11.1</v>
      </c>
      <c r="DA29" s="607"/>
      <c r="DB29" s="607"/>
      <c r="DC29" s="608"/>
      <c r="DD29" s="592">
        <v>10342744</v>
      </c>
      <c r="DE29" s="605"/>
      <c r="DF29" s="605"/>
      <c r="DG29" s="605"/>
      <c r="DH29" s="605"/>
      <c r="DI29" s="605"/>
      <c r="DJ29" s="605"/>
      <c r="DK29" s="606"/>
      <c r="DL29" s="592">
        <v>10195238</v>
      </c>
      <c r="DM29" s="605"/>
      <c r="DN29" s="605"/>
      <c r="DO29" s="605"/>
      <c r="DP29" s="605"/>
      <c r="DQ29" s="605"/>
      <c r="DR29" s="605"/>
      <c r="DS29" s="605"/>
      <c r="DT29" s="605"/>
      <c r="DU29" s="605"/>
      <c r="DV29" s="606"/>
      <c r="DW29" s="609">
        <v>17.8</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1505984</v>
      </c>
      <c r="S30" s="587"/>
      <c r="T30" s="587"/>
      <c r="U30" s="587"/>
      <c r="V30" s="587"/>
      <c r="W30" s="587"/>
      <c r="X30" s="587"/>
      <c r="Y30" s="588"/>
      <c r="Z30" s="639">
        <v>1.5</v>
      </c>
      <c r="AA30" s="639"/>
      <c r="AB30" s="639"/>
      <c r="AC30" s="639"/>
      <c r="AD30" s="640" t="s">
        <v>112</v>
      </c>
      <c r="AE30" s="640"/>
      <c r="AF30" s="640"/>
      <c r="AG30" s="640"/>
      <c r="AH30" s="640"/>
      <c r="AI30" s="640"/>
      <c r="AJ30" s="640"/>
      <c r="AK30" s="640"/>
      <c r="AL30" s="609" t="s">
        <v>112</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97.9</v>
      </c>
      <c r="BH30" s="653"/>
      <c r="BI30" s="653"/>
      <c r="BJ30" s="653"/>
      <c r="BK30" s="653"/>
      <c r="BL30" s="653"/>
      <c r="BM30" s="654">
        <v>91.3</v>
      </c>
      <c r="BN30" s="653"/>
      <c r="BO30" s="653"/>
      <c r="BP30" s="653"/>
      <c r="BQ30" s="655"/>
      <c r="BR30" s="652">
        <v>97.6</v>
      </c>
      <c r="BS30" s="653"/>
      <c r="BT30" s="653"/>
      <c r="BU30" s="653"/>
      <c r="BV30" s="653"/>
      <c r="BW30" s="653"/>
      <c r="BX30" s="654">
        <v>89.2</v>
      </c>
      <c r="BY30" s="653"/>
      <c r="BZ30" s="653"/>
      <c r="CA30" s="653"/>
      <c r="CB30" s="655"/>
      <c r="CD30" s="658"/>
      <c r="CE30" s="659"/>
      <c r="CF30" s="623" t="s">
        <v>290</v>
      </c>
      <c r="CG30" s="620"/>
      <c r="CH30" s="620"/>
      <c r="CI30" s="620"/>
      <c r="CJ30" s="620"/>
      <c r="CK30" s="620"/>
      <c r="CL30" s="620"/>
      <c r="CM30" s="620"/>
      <c r="CN30" s="620"/>
      <c r="CO30" s="620"/>
      <c r="CP30" s="620"/>
      <c r="CQ30" s="621"/>
      <c r="CR30" s="586">
        <v>9372066</v>
      </c>
      <c r="CS30" s="587"/>
      <c r="CT30" s="587"/>
      <c r="CU30" s="587"/>
      <c r="CV30" s="587"/>
      <c r="CW30" s="587"/>
      <c r="CX30" s="587"/>
      <c r="CY30" s="588"/>
      <c r="CZ30" s="589">
        <v>9.6999999999999993</v>
      </c>
      <c r="DA30" s="607"/>
      <c r="DB30" s="607"/>
      <c r="DC30" s="608"/>
      <c r="DD30" s="592">
        <v>9016771</v>
      </c>
      <c r="DE30" s="587"/>
      <c r="DF30" s="587"/>
      <c r="DG30" s="587"/>
      <c r="DH30" s="587"/>
      <c r="DI30" s="587"/>
      <c r="DJ30" s="587"/>
      <c r="DK30" s="588"/>
      <c r="DL30" s="592">
        <v>8869265</v>
      </c>
      <c r="DM30" s="587"/>
      <c r="DN30" s="587"/>
      <c r="DO30" s="587"/>
      <c r="DP30" s="587"/>
      <c r="DQ30" s="587"/>
      <c r="DR30" s="587"/>
      <c r="DS30" s="587"/>
      <c r="DT30" s="587"/>
      <c r="DU30" s="587"/>
      <c r="DV30" s="588"/>
      <c r="DW30" s="609">
        <v>15.5</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6020899</v>
      </c>
      <c r="S31" s="587"/>
      <c r="T31" s="587"/>
      <c r="U31" s="587"/>
      <c r="V31" s="587"/>
      <c r="W31" s="587"/>
      <c r="X31" s="587"/>
      <c r="Y31" s="588"/>
      <c r="Z31" s="639">
        <v>5.9</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98.1</v>
      </c>
      <c r="BH31" s="605"/>
      <c r="BI31" s="605"/>
      <c r="BJ31" s="605"/>
      <c r="BK31" s="605"/>
      <c r="BL31" s="605"/>
      <c r="BM31" s="641">
        <v>92.6</v>
      </c>
      <c r="BN31" s="651"/>
      <c r="BO31" s="651"/>
      <c r="BP31" s="651"/>
      <c r="BQ31" s="615"/>
      <c r="BR31" s="650">
        <v>97.8</v>
      </c>
      <c r="BS31" s="605"/>
      <c r="BT31" s="605"/>
      <c r="BU31" s="605"/>
      <c r="BV31" s="605"/>
      <c r="BW31" s="605"/>
      <c r="BX31" s="641">
        <v>91.3</v>
      </c>
      <c r="BY31" s="651"/>
      <c r="BZ31" s="651"/>
      <c r="CA31" s="651"/>
      <c r="CB31" s="615"/>
      <c r="CD31" s="658"/>
      <c r="CE31" s="659"/>
      <c r="CF31" s="623" t="s">
        <v>294</v>
      </c>
      <c r="CG31" s="620"/>
      <c r="CH31" s="620"/>
      <c r="CI31" s="620"/>
      <c r="CJ31" s="620"/>
      <c r="CK31" s="620"/>
      <c r="CL31" s="620"/>
      <c r="CM31" s="620"/>
      <c r="CN31" s="620"/>
      <c r="CO31" s="620"/>
      <c r="CP31" s="620"/>
      <c r="CQ31" s="621"/>
      <c r="CR31" s="586">
        <v>1354334</v>
      </c>
      <c r="CS31" s="605"/>
      <c r="CT31" s="605"/>
      <c r="CU31" s="605"/>
      <c r="CV31" s="605"/>
      <c r="CW31" s="605"/>
      <c r="CX31" s="605"/>
      <c r="CY31" s="606"/>
      <c r="CZ31" s="589">
        <v>1.4</v>
      </c>
      <c r="DA31" s="607"/>
      <c r="DB31" s="607"/>
      <c r="DC31" s="608"/>
      <c r="DD31" s="592">
        <v>1325973</v>
      </c>
      <c r="DE31" s="605"/>
      <c r="DF31" s="605"/>
      <c r="DG31" s="605"/>
      <c r="DH31" s="605"/>
      <c r="DI31" s="605"/>
      <c r="DJ31" s="605"/>
      <c r="DK31" s="606"/>
      <c r="DL31" s="592">
        <v>1325973</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1166422</v>
      </c>
      <c r="S32" s="587"/>
      <c r="T32" s="587"/>
      <c r="U32" s="587"/>
      <c r="V32" s="587"/>
      <c r="W32" s="587"/>
      <c r="X32" s="587"/>
      <c r="Y32" s="588"/>
      <c r="Z32" s="639">
        <v>1.1000000000000001</v>
      </c>
      <c r="AA32" s="639"/>
      <c r="AB32" s="639"/>
      <c r="AC32" s="639"/>
      <c r="AD32" s="640">
        <v>10909</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97.5</v>
      </c>
      <c r="BH32" s="571"/>
      <c r="BI32" s="571"/>
      <c r="BJ32" s="571"/>
      <c r="BK32" s="571"/>
      <c r="BL32" s="571"/>
      <c r="BM32" s="634">
        <v>88.7</v>
      </c>
      <c r="BN32" s="571"/>
      <c r="BO32" s="571"/>
      <c r="BP32" s="571"/>
      <c r="BQ32" s="628"/>
      <c r="BR32" s="649">
        <v>97</v>
      </c>
      <c r="BS32" s="571"/>
      <c r="BT32" s="571"/>
      <c r="BU32" s="571"/>
      <c r="BV32" s="571"/>
      <c r="BW32" s="571"/>
      <c r="BX32" s="634">
        <v>85.9</v>
      </c>
      <c r="BY32" s="571"/>
      <c r="BZ32" s="571"/>
      <c r="CA32" s="571"/>
      <c r="CB32" s="628"/>
      <c r="CD32" s="660"/>
      <c r="CE32" s="661"/>
      <c r="CF32" s="623" t="s">
        <v>297</v>
      </c>
      <c r="CG32" s="620"/>
      <c r="CH32" s="620"/>
      <c r="CI32" s="620"/>
      <c r="CJ32" s="620"/>
      <c r="CK32" s="620"/>
      <c r="CL32" s="620"/>
      <c r="CM32" s="620"/>
      <c r="CN32" s="620"/>
      <c r="CO32" s="620"/>
      <c r="CP32" s="620"/>
      <c r="CQ32" s="621"/>
      <c r="CR32" s="586">
        <v>27</v>
      </c>
      <c r="CS32" s="587"/>
      <c r="CT32" s="587"/>
      <c r="CU32" s="587"/>
      <c r="CV32" s="587"/>
      <c r="CW32" s="587"/>
      <c r="CX32" s="587"/>
      <c r="CY32" s="588"/>
      <c r="CZ32" s="589">
        <v>0</v>
      </c>
      <c r="DA32" s="607"/>
      <c r="DB32" s="607"/>
      <c r="DC32" s="608"/>
      <c r="DD32" s="592">
        <v>27</v>
      </c>
      <c r="DE32" s="587"/>
      <c r="DF32" s="587"/>
      <c r="DG32" s="587"/>
      <c r="DH32" s="587"/>
      <c r="DI32" s="587"/>
      <c r="DJ32" s="587"/>
      <c r="DK32" s="588"/>
      <c r="DL32" s="592">
        <v>27</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8430000</v>
      </c>
      <c r="S33" s="587"/>
      <c r="T33" s="587"/>
      <c r="U33" s="587"/>
      <c r="V33" s="587"/>
      <c r="W33" s="587"/>
      <c r="X33" s="587"/>
      <c r="Y33" s="588"/>
      <c r="Z33" s="639">
        <v>8.1999999999999993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31432352</v>
      </c>
      <c r="CS33" s="605"/>
      <c r="CT33" s="605"/>
      <c r="CU33" s="605"/>
      <c r="CV33" s="605"/>
      <c r="CW33" s="605"/>
      <c r="CX33" s="605"/>
      <c r="CY33" s="606"/>
      <c r="CZ33" s="589">
        <v>32.5</v>
      </c>
      <c r="DA33" s="607"/>
      <c r="DB33" s="607"/>
      <c r="DC33" s="608"/>
      <c r="DD33" s="592">
        <v>27147546</v>
      </c>
      <c r="DE33" s="605"/>
      <c r="DF33" s="605"/>
      <c r="DG33" s="605"/>
      <c r="DH33" s="605"/>
      <c r="DI33" s="605"/>
      <c r="DJ33" s="605"/>
      <c r="DK33" s="606"/>
      <c r="DL33" s="592">
        <v>17668575</v>
      </c>
      <c r="DM33" s="605"/>
      <c r="DN33" s="605"/>
      <c r="DO33" s="605"/>
      <c r="DP33" s="605"/>
      <c r="DQ33" s="605"/>
      <c r="DR33" s="605"/>
      <c r="DS33" s="605"/>
      <c r="DT33" s="605"/>
      <c r="DU33" s="605"/>
      <c r="DV33" s="606"/>
      <c r="DW33" s="609">
        <v>30.9</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9836688</v>
      </c>
      <c r="CS34" s="587"/>
      <c r="CT34" s="587"/>
      <c r="CU34" s="587"/>
      <c r="CV34" s="587"/>
      <c r="CW34" s="587"/>
      <c r="CX34" s="587"/>
      <c r="CY34" s="588"/>
      <c r="CZ34" s="589">
        <v>10.199999999999999</v>
      </c>
      <c r="DA34" s="607"/>
      <c r="DB34" s="607"/>
      <c r="DC34" s="608"/>
      <c r="DD34" s="592">
        <v>8040003</v>
      </c>
      <c r="DE34" s="587"/>
      <c r="DF34" s="587"/>
      <c r="DG34" s="587"/>
      <c r="DH34" s="587"/>
      <c r="DI34" s="587"/>
      <c r="DJ34" s="587"/>
      <c r="DK34" s="588"/>
      <c r="DL34" s="592">
        <v>7250742</v>
      </c>
      <c r="DM34" s="587"/>
      <c r="DN34" s="587"/>
      <c r="DO34" s="587"/>
      <c r="DP34" s="587"/>
      <c r="DQ34" s="587"/>
      <c r="DR34" s="587"/>
      <c r="DS34" s="587"/>
      <c r="DT34" s="587"/>
      <c r="DU34" s="587"/>
      <c r="DV34" s="588"/>
      <c r="DW34" s="609">
        <v>12.7</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5195300</v>
      </c>
      <c r="S35" s="587"/>
      <c r="T35" s="587"/>
      <c r="U35" s="587"/>
      <c r="V35" s="587"/>
      <c r="W35" s="587"/>
      <c r="X35" s="587"/>
      <c r="Y35" s="588"/>
      <c r="Z35" s="639">
        <v>5.0999999999999996</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13456755</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-631039</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1108939</v>
      </c>
      <c r="CS35" s="605"/>
      <c r="CT35" s="605"/>
      <c r="CU35" s="605"/>
      <c r="CV35" s="605"/>
      <c r="CW35" s="605"/>
      <c r="CX35" s="605"/>
      <c r="CY35" s="606"/>
      <c r="CZ35" s="589">
        <v>1.1000000000000001</v>
      </c>
      <c r="DA35" s="607"/>
      <c r="DB35" s="607"/>
      <c r="DC35" s="608"/>
      <c r="DD35" s="592">
        <v>417080</v>
      </c>
      <c r="DE35" s="605"/>
      <c r="DF35" s="605"/>
      <c r="DG35" s="605"/>
      <c r="DH35" s="605"/>
      <c r="DI35" s="605"/>
      <c r="DJ35" s="605"/>
      <c r="DK35" s="606"/>
      <c r="DL35" s="592">
        <v>401694</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102355935</v>
      </c>
      <c r="S36" s="627"/>
      <c r="T36" s="627"/>
      <c r="U36" s="627"/>
      <c r="V36" s="627"/>
      <c r="W36" s="627"/>
      <c r="X36" s="627"/>
      <c r="Y36" s="630"/>
      <c r="Z36" s="631">
        <v>100</v>
      </c>
      <c r="AA36" s="631"/>
      <c r="AB36" s="631"/>
      <c r="AC36" s="631"/>
      <c r="AD36" s="632">
        <v>51947981</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5603094</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-1023049</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3984068</v>
      </c>
      <c r="CS36" s="587"/>
      <c r="CT36" s="587"/>
      <c r="CU36" s="587"/>
      <c r="CV36" s="587"/>
      <c r="CW36" s="587"/>
      <c r="CX36" s="587"/>
      <c r="CY36" s="588"/>
      <c r="CZ36" s="589">
        <v>4.0999999999999996</v>
      </c>
      <c r="DA36" s="607"/>
      <c r="DB36" s="607"/>
      <c r="DC36" s="608"/>
      <c r="DD36" s="592">
        <v>3511075</v>
      </c>
      <c r="DE36" s="587"/>
      <c r="DF36" s="587"/>
      <c r="DG36" s="587"/>
      <c r="DH36" s="587"/>
      <c r="DI36" s="587"/>
      <c r="DJ36" s="587"/>
      <c r="DK36" s="588"/>
      <c r="DL36" s="592">
        <v>2658174</v>
      </c>
      <c r="DM36" s="587"/>
      <c r="DN36" s="587"/>
      <c r="DO36" s="587"/>
      <c r="DP36" s="587"/>
      <c r="DQ36" s="587"/>
      <c r="DR36" s="587"/>
      <c r="DS36" s="587"/>
      <c r="DT36" s="587"/>
      <c r="DU36" s="587"/>
      <c r="DV36" s="588"/>
      <c r="DW36" s="609">
        <v>4.7</v>
      </c>
      <c r="DX36" s="610"/>
      <c r="DY36" s="610"/>
      <c r="DZ36" s="610"/>
      <c r="EA36" s="610"/>
      <c r="EB36" s="610"/>
      <c r="EC36" s="611"/>
    </row>
    <row r="37" spans="2:133" ht="11.25" customHeight="1">
      <c r="AQ37" s="612" t="s">
        <v>312</v>
      </c>
      <c r="AR37" s="613"/>
      <c r="AS37" s="613"/>
      <c r="AT37" s="613"/>
      <c r="AU37" s="613"/>
      <c r="AV37" s="613"/>
      <c r="AW37" s="613"/>
      <c r="AX37" s="613"/>
      <c r="AY37" s="614"/>
      <c r="AZ37" s="586">
        <v>93917</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43165</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357004</v>
      </c>
      <c r="CS37" s="605"/>
      <c r="CT37" s="605"/>
      <c r="CU37" s="605"/>
      <c r="CV37" s="605"/>
      <c r="CW37" s="605"/>
      <c r="CX37" s="605"/>
      <c r="CY37" s="606"/>
      <c r="CZ37" s="589">
        <v>0.4</v>
      </c>
      <c r="DA37" s="607"/>
      <c r="DB37" s="607"/>
      <c r="DC37" s="608"/>
      <c r="DD37" s="592">
        <v>357004</v>
      </c>
      <c r="DE37" s="605"/>
      <c r="DF37" s="605"/>
      <c r="DG37" s="605"/>
      <c r="DH37" s="605"/>
      <c r="DI37" s="605"/>
      <c r="DJ37" s="605"/>
      <c r="DK37" s="606"/>
      <c r="DL37" s="592">
        <v>313511</v>
      </c>
      <c r="DM37" s="605"/>
      <c r="DN37" s="605"/>
      <c r="DO37" s="605"/>
      <c r="DP37" s="605"/>
      <c r="DQ37" s="605"/>
      <c r="DR37" s="605"/>
      <c r="DS37" s="605"/>
      <c r="DT37" s="605"/>
      <c r="DU37" s="605"/>
      <c r="DV37" s="606"/>
      <c r="DW37" s="609">
        <v>0.5</v>
      </c>
      <c r="DX37" s="610"/>
      <c r="DY37" s="610"/>
      <c r="DZ37" s="610"/>
      <c r="EA37" s="610"/>
      <c r="EB37" s="610"/>
      <c r="EC37" s="611"/>
    </row>
    <row r="38" spans="2:133" ht="11.25" customHeight="1">
      <c r="AQ38" s="612" t="s">
        <v>315</v>
      </c>
      <c r="AR38" s="613"/>
      <c r="AS38" s="613"/>
      <c r="AT38" s="613"/>
      <c r="AU38" s="613"/>
      <c r="AV38" s="613"/>
      <c r="AW38" s="613"/>
      <c r="AX38" s="613"/>
      <c r="AY38" s="614"/>
      <c r="AZ38" s="586">
        <v>64600</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74715</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13362838</v>
      </c>
      <c r="CS38" s="587"/>
      <c r="CT38" s="587"/>
      <c r="CU38" s="587"/>
      <c r="CV38" s="587"/>
      <c r="CW38" s="587"/>
      <c r="CX38" s="587"/>
      <c r="CY38" s="588"/>
      <c r="CZ38" s="589">
        <v>13.8</v>
      </c>
      <c r="DA38" s="607"/>
      <c r="DB38" s="607"/>
      <c r="DC38" s="608"/>
      <c r="DD38" s="592">
        <v>12309943</v>
      </c>
      <c r="DE38" s="587"/>
      <c r="DF38" s="587"/>
      <c r="DG38" s="587"/>
      <c r="DH38" s="587"/>
      <c r="DI38" s="587"/>
      <c r="DJ38" s="587"/>
      <c r="DK38" s="588"/>
      <c r="DL38" s="592">
        <v>7357965</v>
      </c>
      <c r="DM38" s="587"/>
      <c r="DN38" s="587"/>
      <c r="DO38" s="587"/>
      <c r="DP38" s="587"/>
      <c r="DQ38" s="587"/>
      <c r="DR38" s="587"/>
      <c r="DS38" s="587"/>
      <c r="DT38" s="587"/>
      <c r="DU38" s="587"/>
      <c r="DV38" s="588"/>
      <c r="DW38" s="609">
        <v>12.9</v>
      </c>
      <c r="DX38" s="610"/>
      <c r="DY38" s="610"/>
      <c r="DZ38" s="610"/>
      <c r="EA38" s="610"/>
      <c r="EB38" s="610"/>
      <c r="EC38" s="611"/>
    </row>
    <row r="39" spans="2:133" ht="11.25" customHeight="1">
      <c r="AQ39" s="612" t="s">
        <v>318</v>
      </c>
      <c r="AR39" s="613"/>
      <c r="AS39" s="613"/>
      <c r="AT39" s="613"/>
      <c r="AU39" s="613"/>
      <c r="AV39" s="613"/>
      <c r="AW39" s="613"/>
      <c r="AX39" s="613"/>
      <c r="AY39" s="614"/>
      <c r="AZ39" s="586">
        <v>50576</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99</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2997900</v>
      </c>
      <c r="CS39" s="605"/>
      <c r="CT39" s="605"/>
      <c r="CU39" s="605"/>
      <c r="CV39" s="605"/>
      <c r="CW39" s="605"/>
      <c r="CX39" s="605"/>
      <c r="CY39" s="606"/>
      <c r="CZ39" s="589">
        <v>3.1</v>
      </c>
      <c r="DA39" s="607"/>
      <c r="DB39" s="607"/>
      <c r="DC39" s="608"/>
      <c r="DD39" s="592">
        <v>2839526</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2735094</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90</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141919</v>
      </c>
      <c r="CS40" s="587"/>
      <c r="CT40" s="587"/>
      <c r="CU40" s="587"/>
      <c r="CV40" s="587"/>
      <c r="CW40" s="587"/>
      <c r="CX40" s="587"/>
      <c r="CY40" s="588"/>
      <c r="CZ40" s="589">
        <v>0.1</v>
      </c>
      <c r="DA40" s="607"/>
      <c r="DB40" s="607"/>
      <c r="DC40" s="608"/>
      <c r="DD40" s="592">
        <v>29919</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4909474</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230</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13588841</v>
      </c>
      <c r="CS42" s="587"/>
      <c r="CT42" s="587"/>
      <c r="CU42" s="587"/>
      <c r="CV42" s="587"/>
      <c r="CW42" s="587"/>
      <c r="CX42" s="587"/>
      <c r="CY42" s="588"/>
      <c r="CZ42" s="589">
        <v>14</v>
      </c>
      <c r="DA42" s="590"/>
      <c r="DB42" s="590"/>
      <c r="DC42" s="591"/>
      <c r="DD42" s="592">
        <v>4623824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422697</v>
      </c>
      <c r="CS43" s="605"/>
      <c r="CT43" s="605"/>
      <c r="CU43" s="605"/>
      <c r="CV43" s="605"/>
      <c r="CW43" s="605"/>
      <c r="CX43" s="605"/>
      <c r="CY43" s="606"/>
      <c r="CZ43" s="589">
        <v>0.4</v>
      </c>
      <c r="DA43" s="607"/>
      <c r="DB43" s="607"/>
      <c r="DC43" s="608"/>
      <c r="DD43" s="592">
        <v>422389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12737576</v>
      </c>
      <c r="CS44" s="587"/>
      <c r="CT44" s="587"/>
      <c r="CU44" s="587"/>
      <c r="CV44" s="587"/>
      <c r="CW44" s="587"/>
      <c r="CX44" s="587"/>
      <c r="CY44" s="588"/>
      <c r="CZ44" s="589">
        <v>13.2</v>
      </c>
      <c r="DA44" s="590"/>
      <c r="DB44" s="590"/>
      <c r="DC44" s="591"/>
      <c r="DD44" s="592">
        <v>4055448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6871766</v>
      </c>
      <c r="CS45" s="605"/>
      <c r="CT45" s="605"/>
      <c r="CU45" s="605"/>
      <c r="CV45" s="605"/>
      <c r="CW45" s="605"/>
      <c r="CX45" s="605"/>
      <c r="CY45" s="606"/>
      <c r="CZ45" s="589">
        <v>7.1</v>
      </c>
      <c r="DA45" s="607"/>
      <c r="DB45" s="607"/>
      <c r="DC45" s="608"/>
      <c r="DD45" s="592">
        <v>236519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5827310</v>
      </c>
      <c r="CS46" s="587"/>
      <c r="CT46" s="587"/>
      <c r="CU46" s="587"/>
      <c r="CV46" s="587"/>
      <c r="CW46" s="587"/>
      <c r="CX46" s="587"/>
      <c r="CY46" s="588"/>
      <c r="CZ46" s="589">
        <v>6</v>
      </c>
      <c r="DA46" s="590"/>
      <c r="DB46" s="590"/>
      <c r="DC46" s="591"/>
      <c r="DD46" s="592">
        <v>3798116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851265</v>
      </c>
      <c r="CS47" s="605"/>
      <c r="CT47" s="605"/>
      <c r="CU47" s="605"/>
      <c r="CV47" s="605"/>
      <c r="CW47" s="605"/>
      <c r="CX47" s="605"/>
      <c r="CY47" s="606"/>
      <c r="CZ47" s="589">
        <v>0.9</v>
      </c>
      <c r="DA47" s="607"/>
      <c r="DB47" s="607"/>
      <c r="DC47" s="608"/>
      <c r="DD47" s="592">
        <v>568376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96768696</v>
      </c>
      <c r="CS49" s="571"/>
      <c r="CT49" s="571"/>
      <c r="CU49" s="571"/>
      <c r="CV49" s="571"/>
      <c r="CW49" s="571"/>
      <c r="CX49" s="571"/>
      <c r="CY49" s="572"/>
      <c r="CZ49" s="573">
        <v>100</v>
      </c>
      <c r="DA49" s="574"/>
      <c r="DB49" s="574"/>
      <c r="DC49" s="575"/>
      <c r="DD49" s="576">
        <v>63602304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B34" sqref="B34:P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3" t="s">
        <v>363</v>
      </c>
      <c r="C7" s="1044"/>
      <c r="D7" s="1044"/>
      <c r="E7" s="1044"/>
      <c r="F7" s="1044"/>
      <c r="G7" s="1044"/>
      <c r="H7" s="1044"/>
      <c r="I7" s="1044"/>
      <c r="J7" s="1044"/>
      <c r="K7" s="1044"/>
      <c r="L7" s="1044"/>
      <c r="M7" s="1044"/>
      <c r="N7" s="1044"/>
      <c r="O7" s="1044"/>
      <c r="P7" s="1045"/>
      <c r="Q7" s="1098">
        <v>102651</v>
      </c>
      <c r="R7" s="1099"/>
      <c r="S7" s="1099"/>
      <c r="T7" s="1099"/>
      <c r="U7" s="1099"/>
      <c r="V7" s="1099">
        <v>97101</v>
      </c>
      <c r="W7" s="1099"/>
      <c r="X7" s="1099"/>
      <c r="Y7" s="1099"/>
      <c r="Z7" s="1099"/>
      <c r="AA7" s="1099">
        <v>5550</v>
      </c>
      <c r="AB7" s="1099"/>
      <c r="AC7" s="1099"/>
      <c r="AD7" s="1099"/>
      <c r="AE7" s="1100"/>
      <c r="AF7" s="1101">
        <v>4353</v>
      </c>
      <c r="AG7" s="1102"/>
      <c r="AH7" s="1102"/>
      <c r="AI7" s="1102"/>
      <c r="AJ7" s="1103"/>
      <c r="AK7" s="1085">
        <v>1506</v>
      </c>
      <c r="AL7" s="1086"/>
      <c r="AM7" s="1086"/>
      <c r="AN7" s="1086"/>
      <c r="AO7" s="1086"/>
      <c r="AP7" s="1086">
        <v>93940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541</v>
      </c>
      <c r="BT7" s="1090"/>
      <c r="BU7" s="1090"/>
      <c r="BV7" s="1090"/>
      <c r="BW7" s="1090"/>
      <c r="BX7" s="1090"/>
      <c r="BY7" s="1090"/>
      <c r="BZ7" s="1090"/>
      <c r="CA7" s="1090"/>
      <c r="CB7" s="1090"/>
      <c r="CC7" s="1090"/>
      <c r="CD7" s="1090"/>
      <c r="CE7" s="1090"/>
      <c r="CF7" s="1090"/>
      <c r="CG7" s="1091"/>
      <c r="CH7" s="1082">
        <v>-1</v>
      </c>
      <c r="CI7" s="1083"/>
      <c r="CJ7" s="1083"/>
      <c r="CK7" s="1083"/>
      <c r="CL7" s="1084"/>
      <c r="CM7" s="1082">
        <v>182</v>
      </c>
      <c r="CN7" s="1083"/>
      <c r="CO7" s="1083"/>
      <c r="CP7" s="1083"/>
      <c r="CQ7" s="1084"/>
      <c r="CR7" s="1082">
        <v>65</v>
      </c>
      <c r="CS7" s="1083"/>
      <c r="CT7" s="1083"/>
      <c r="CU7" s="1083"/>
      <c r="CV7" s="1084"/>
      <c r="CW7" s="1082">
        <v>22</v>
      </c>
      <c r="CX7" s="1083"/>
      <c r="CY7" s="1083"/>
      <c r="CZ7" s="1083"/>
      <c r="DA7" s="1084"/>
      <c r="DB7" s="1082" t="s">
        <v>551</v>
      </c>
      <c r="DC7" s="1083"/>
      <c r="DD7" s="1083"/>
      <c r="DE7" s="1083"/>
      <c r="DF7" s="1084"/>
      <c r="DG7" s="1082" t="s">
        <v>551</v>
      </c>
      <c r="DH7" s="1083"/>
      <c r="DI7" s="1083"/>
      <c r="DJ7" s="1083"/>
      <c r="DK7" s="1084"/>
      <c r="DL7" s="1082" t="s">
        <v>551</v>
      </c>
      <c r="DM7" s="1083"/>
      <c r="DN7" s="1083"/>
      <c r="DO7" s="1083"/>
      <c r="DP7" s="1084"/>
      <c r="DQ7" s="1082" t="s">
        <v>112</v>
      </c>
      <c r="DR7" s="1083"/>
      <c r="DS7" s="1083"/>
      <c r="DT7" s="1083"/>
      <c r="DU7" s="1084"/>
      <c r="DV7" s="1109"/>
      <c r="DW7" s="1110"/>
      <c r="DX7" s="1110"/>
      <c r="DY7" s="1110"/>
      <c r="DZ7" s="1111"/>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109</v>
      </c>
      <c r="R8" s="1038"/>
      <c r="S8" s="1038"/>
      <c r="T8" s="1038"/>
      <c r="U8" s="1038"/>
      <c r="V8" s="1038">
        <v>72</v>
      </c>
      <c r="W8" s="1038"/>
      <c r="X8" s="1038"/>
      <c r="Y8" s="1038"/>
      <c r="Z8" s="1038"/>
      <c r="AA8" s="1038">
        <v>37</v>
      </c>
      <c r="AB8" s="1038"/>
      <c r="AC8" s="1038"/>
      <c r="AD8" s="1038"/>
      <c r="AE8" s="1039"/>
      <c r="AF8" s="1013">
        <v>23</v>
      </c>
      <c r="AG8" s="1014"/>
      <c r="AH8" s="1014"/>
      <c r="AI8" s="1014"/>
      <c r="AJ8" s="1015"/>
      <c r="AK8" s="1080">
        <v>45</v>
      </c>
      <c r="AL8" s="1081"/>
      <c r="AM8" s="1081"/>
      <c r="AN8" s="1081"/>
      <c r="AO8" s="1081"/>
      <c r="AP8" s="1081" t="s">
        <v>552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542</v>
      </c>
      <c r="BT8" s="1009"/>
      <c r="BU8" s="1009"/>
      <c r="BV8" s="1009"/>
      <c r="BW8" s="1009"/>
      <c r="BX8" s="1009"/>
      <c r="BY8" s="1009"/>
      <c r="BZ8" s="1009"/>
      <c r="CA8" s="1009"/>
      <c r="CB8" s="1009"/>
      <c r="CC8" s="1009"/>
      <c r="CD8" s="1009"/>
      <c r="CE8" s="1009"/>
      <c r="CF8" s="1009"/>
      <c r="CG8" s="1010"/>
      <c r="CH8" s="983">
        <v>-9</v>
      </c>
      <c r="CI8" s="984"/>
      <c r="CJ8" s="984"/>
      <c r="CK8" s="984"/>
      <c r="CL8" s="985"/>
      <c r="CM8" s="983">
        <v>75</v>
      </c>
      <c r="CN8" s="984"/>
      <c r="CO8" s="984"/>
      <c r="CP8" s="984"/>
      <c r="CQ8" s="985"/>
      <c r="CR8" s="983">
        <v>50</v>
      </c>
      <c r="CS8" s="984"/>
      <c r="CT8" s="984"/>
      <c r="CU8" s="984"/>
      <c r="CV8" s="985"/>
      <c r="CW8" s="983">
        <v>23</v>
      </c>
      <c r="CX8" s="984"/>
      <c r="CY8" s="984"/>
      <c r="CZ8" s="984"/>
      <c r="DA8" s="985"/>
      <c r="DB8" s="983" t="s">
        <v>551</v>
      </c>
      <c r="DC8" s="984"/>
      <c r="DD8" s="984"/>
      <c r="DE8" s="984"/>
      <c r="DF8" s="985"/>
      <c r="DG8" s="983" t="s">
        <v>551</v>
      </c>
      <c r="DH8" s="984"/>
      <c r="DI8" s="984"/>
      <c r="DJ8" s="984"/>
      <c r="DK8" s="985"/>
      <c r="DL8" s="983" t="s">
        <v>551</v>
      </c>
      <c r="DM8" s="984"/>
      <c r="DN8" s="984"/>
      <c r="DO8" s="984"/>
      <c r="DP8" s="985"/>
      <c r="DQ8" s="983" t="s">
        <v>112</v>
      </c>
      <c r="DR8" s="984"/>
      <c r="DS8" s="984"/>
      <c r="DT8" s="984"/>
      <c r="DU8" s="985"/>
      <c r="DV8" s="986"/>
      <c r="DW8" s="987"/>
      <c r="DX8" s="987"/>
      <c r="DY8" s="987"/>
      <c r="DZ8" s="988"/>
      <c r="EA8" s="205"/>
    </row>
    <row r="9" spans="1:131" s="206" customFormat="1" ht="26.25" customHeight="1">
      <c r="A9" s="212">
        <v>3</v>
      </c>
      <c r="B9" s="1031" t="s">
        <v>365</v>
      </c>
      <c r="C9" s="1032"/>
      <c r="D9" s="1032"/>
      <c r="E9" s="1032"/>
      <c r="F9" s="1032"/>
      <c r="G9" s="1032"/>
      <c r="H9" s="1032"/>
      <c r="I9" s="1032"/>
      <c r="J9" s="1032"/>
      <c r="K9" s="1032"/>
      <c r="L9" s="1032"/>
      <c r="M9" s="1032"/>
      <c r="N9" s="1032"/>
      <c r="O9" s="1032"/>
      <c r="P9" s="1033"/>
      <c r="Q9" s="1037">
        <v>197</v>
      </c>
      <c r="R9" s="1038"/>
      <c r="S9" s="1038"/>
      <c r="T9" s="1038"/>
      <c r="U9" s="1038"/>
      <c r="V9" s="1038">
        <v>197</v>
      </c>
      <c r="W9" s="1038"/>
      <c r="X9" s="1038"/>
      <c r="Y9" s="1038"/>
      <c r="Z9" s="1038"/>
      <c r="AA9" s="1038" t="s">
        <v>552</v>
      </c>
      <c r="AB9" s="1038"/>
      <c r="AC9" s="1038"/>
      <c r="AD9" s="1038"/>
      <c r="AE9" s="1039"/>
      <c r="AF9" s="1013" t="s">
        <v>112</v>
      </c>
      <c r="AG9" s="1014"/>
      <c r="AH9" s="1014"/>
      <c r="AI9" s="1014"/>
      <c r="AJ9" s="1015"/>
      <c r="AK9" s="1080">
        <v>197</v>
      </c>
      <c r="AL9" s="1081"/>
      <c r="AM9" s="1081"/>
      <c r="AN9" s="1081"/>
      <c r="AO9" s="1081"/>
      <c r="AP9" s="1081">
        <v>1105</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543</v>
      </c>
      <c r="BT9" s="1009"/>
      <c r="BU9" s="1009"/>
      <c r="BV9" s="1009"/>
      <c r="BW9" s="1009"/>
      <c r="BX9" s="1009"/>
      <c r="BY9" s="1009"/>
      <c r="BZ9" s="1009"/>
      <c r="CA9" s="1009"/>
      <c r="CB9" s="1009"/>
      <c r="CC9" s="1009"/>
      <c r="CD9" s="1009"/>
      <c r="CE9" s="1009"/>
      <c r="CF9" s="1009"/>
      <c r="CG9" s="1010"/>
      <c r="CH9" s="983">
        <v>17</v>
      </c>
      <c r="CI9" s="984"/>
      <c r="CJ9" s="984"/>
      <c r="CK9" s="984"/>
      <c r="CL9" s="985"/>
      <c r="CM9" s="983">
        <v>295</v>
      </c>
      <c r="CN9" s="984"/>
      <c r="CO9" s="984"/>
      <c r="CP9" s="984"/>
      <c r="CQ9" s="985"/>
      <c r="CR9" s="983">
        <v>50</v>
      </c>
      <c r="CS9" s="984"/>
      <c r="CT9" s="984"/>
      <c r="CU9" s="984"/>
      <c r="CV9" s="985"/>
      <c r="CW9" s="983">
        <v>30</v>
      </c>
      <c r="CX9" s="984"/>
      <c r="CY9" s="984"/>
      <c r="CZ9" s="984"/>
      <c r="DA9" s="985"/>
      <c r="DB9" s="983" t="s">
        <v>551</v>
      </c>
      <c r="DC9" s="984"/>
      <c r="DD9" s="984"/>
      <c r="DE9" s="984"/>
      <c r="DF9" s="985"/>
      <c r="DG9" s="983" t="s">
        <v>551</v>
      </c>
      <c r="DH9" s="984"/>
      <c r="DI9" s="984"/>
      <c r="DJ9" s="984"/>
      <c r="DK9" s="985"/>
      <c r="DL9" s="983" t="s">
        <v>551</v>
      </c>
      <c r="DM9" s="984"/>
      <c r="DN9" s="984"/>
      <c r="DO9" s="984"/>
      <c r="DP9" s="985"/>
      <c r="DQ9" s="983" t="s">
        <v>112</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544</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123</v>
      </c>
      <c r="CN10" s="984"/>
      <c r="CO10" s="984"/>
      <c r="CP10" s="984"/>
      <c r="CQ10" s="985"/>
      <c r="CR10" s="983">
        <v>100</v>
      </c>
      <c r="CS10" s="984"/>
      <c r="CT10" s="984"/>
      <c r="CU10" s="984"/>
      <c r="CV10" s="985"/>
      <c r="CW10" s="983">
        <v>46</v>
      </c>
      <c r="CX10" s="984"/>
      <c r="CY10" s="984"/>
      <c r="CZ10" s="984"/>
      <c r="DA10" s="985"/>
      <c r="DB10" s="983" t="s">
        <v>551</v>
      </c>
      <c r="DC10" s="984"/>
      <c r="DD10" s="984"/>
      <c r="DE10" s="984"/>
      <c r="DF10" s="985"/>
      <c r="DG10" s="983" t="s">
        <v>551</v>
      </c>
      <c r="DH10" s="984"/>
      <c r="DI10" s="984"/>
      <c r="DJ10" s="984"/>
      <c r="DK10" s="985"/>
      <c r="DL10" s="983" t="s">
        <v>551</v>
      </c>
      <c r="DM10" s="984"/>
      <c r="DN10" s="984"/>
      <c r="DO10" s="984"/>
      <c r="DP10" s="985"/>
      <c r="DQ10" s="983" t="s">
        <v>112</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545</v>
      </c>
      <c r="BT11" s="1009"/>
      <c r="BU11" s="1009"/>
      <c r="BV11" s="1009"/>
      <c r="BW11" s="1009"/>
      <c r="BX11" s="1009"/>
      <c r="BY11" s="1009"/>
      <c r="BZ11" s="1009"/>
      <c r="CA11" s="1009"/>
      <c r="CB11" s="1009"/>
      <c r="CC11" s="1009"/>
      <c r="CD11" s="1009"/>
      <c r="CE11" s="1009"/>
      <c r="CF11" s="1009"/>
      <c r="CG11" s="1010"/>
      <c r="CH11" s="983">
        <v>4</v>
      </c>
      <c r="CI11" s="984"/>
      <c r="CJ11" s="984"/>
      <c r="CK11" s="984"/>
      <c r="CL11" s="985"/>
      <c r="CM11" s="983">
        <v>59</v>
      </c>
      <c r="CN11" s="984"/>
      <c r="CO11" s="984"/>
      <c r="CP11" s="984"/>
      <c r="CQ11" s="985"/>
      <c r="CR11" s="983">
        <v>30</v>
      </c>
      <c r="CS11" s="984"/>
      <c r="CT11" s="984"/>
      <c r="CU11" s="984"/>
      <c r="CV11" s="985"/>
      <c r="CW11" s="983">
        <v>219</v>
      </c>
      <c r="CX11" s="984"/>
      <c r="CY11" s="984"/>
      <c r="CZ11" s="984"/>
      <c r="DA11" s="985"/>
      <c r="DB11" s="983" t="s">
        <v>551</v>
      </c>
      <c r="DC11" s="984"/>
      <c r="DD11" s="984"/>
      <c r="DE11" s="984"/>
      <c r="DF11" s="985"/>
      <c r="DG11" s="983" t="s">
        <v>551</v>
      </c>
      <c r="DH11" s="984"/>
      <c r="DI11" s="984"/>
      <c r="DJ11" s="984"/>
      <c r="DK11" s="985"/>
      <c r="DL11" s="983" t="s">
        <v>551</v>
      </c>
      <c r="DM11" s="984"/>
      <c r="DN11" s="984"/>
      <c r="DO11" s="984"/>
      <c r="DP11" s="985"/>
      <c r="DQ11" s="983" t="s">
        <v>112</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546</v>
      </c>
      <c r="BT12" s="1009"/>
      <c r="BU12" s="1009"/>
      <c r="BV12" s="1009"/>
      <c r="BW12" s="1009"/>
      <c r="BX12" s="1009"/>
      <c r="BY12" s="1009"/>
      <c r="BZ12" s="1009"/>
      <c r="CA12" s="1009"/>
      <c r="CB12" s="1009"/>
      <c r="CC12" s="1009"/>
      <c r="CD12" s="1009"/>
      <c r="CE12" s="1009"/>
      <c r="CF12" s="1009"/>
      <c r="CG12" s="1010"/>
      <c r="CH12" s="983">
        <v>-15</v>
      </c>
      <c r="CI12" s="984"/>
      <c r="CJ12" s="984"/>
      <c r="CK12" s="984"/>
      <c r="CL12" s="985"/>
      <c r="CM12" s="983">
        <v>459</v>
      </c>
      <c r="CN12" s="984"/>
      <c r="CO12" s="984"/>
      <c r="CP12" s="984"/>
      <c r="CQ12" s="985"/>
      <c r="CR12" s="983">
        <v>100</v>
      </c>
      <c r="CS12" s="984"/>
      <c r="CT12" s="984"/>
      <c r="CU12" s="984"/>
      <c r="CV12" s="985"/>
      <c r="CW12" s="983">
        <v>530</v>
      </c>
      <c r="CX12" s="984"/>
      <c r="CY12" s="984"/>
      <c r="CZ12" s="984"/>
      <c r="DA12" s="985"/>
      <c r="DB12" s="983" t="s">
        <v>551</v>
      </c>
      <c r="DC12" s="984"/>
      <c r="DD12" s="984"/>
      <c r="DE12" s="984"/>
      <c r="DF12" s="985"/>
      <c r="DG12" s="983" t="s">
        <v>551</v>
      </c>
      <c r="DH12" s="984"/>
      <c r="DI12" s="984"/>
      <c r="DJ12" s="984"/>
      <c r="DK12" s="985"/>
      <c r="DL12" s="983" t="s">
        <v>551</v>
      </c>
      <c r="DM12" s="984"/>
      <c r="DN12" s="984"/>
      <c r="DO12" s="984"/>
      <c r="DP12" s="985"/>
      <c r="DQ12" s="983" t="s">
        <v>112</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547</v>
      </c>
      <c r="BT13" s="1009"/>
      <c r="BU13" s="1009"/>
      <c r="BV13" s="1009"/>
      <c r="BW13" s="1009"/>
      <c r="BX13" s="1009"/>
      <c r="BY13" s="1009"/>
      <c r="BZ13" s="1009"/>
      <c r="CA13" s="1009"/>
      <c r="CB13" s="1009"/>
      <c r="CC13" s="1009"/>
      <c r="CD13" s="1009"/>
      <c r="CE13" s="1009"/>
      <c r="CF13" s="1009"/>
      <c r="CG13" s="1010"/>
      <c r="CH13" s="983">
        <v>0</v>
      </c>
      <c r="CI13" s="984"/>
      <c r="CJ13" s="984"/>
      <c r="CK13" s="984"/>
      <c r="CL13" s="985"/>
      <c r="CM13" s="983">
        <v>56</v>
      </c>
      <c r="CN13" s="984"/>
      <c r="CO13" s="984"/>
      <c r="CP13" s="984"/>
      <c r="CQ13" s="985"/>
      <c r="CR13" s="983">
        <v>50</v>
      </c>
      <c r="CS13" s="984"/>
      <c r="CT13" s="984"/>
      <c r="CU13" s="984"/>
      <c r="CV13" s="985"/>
      <c r="CW13" s="983">
        <v>20</v>
      </c>
      <c r="CX13" s="984"/>
      <c r="CY13" s="984"/>
      <c r="CZ13" s="984"/>
      <c r="DA13" s="985"/>
      <c r="DB13" s="983" t="s">
        <v>551</v>
      </c>
      <c r="DC13" s="984"/>
      <c r="DD13" s="984"/>
      <c r="DE13" s="984"/>
      <c r="DF13" s="985"/>
      <c r="DG13" s="983" t="s">
        <v>551</v>
      </c>
      <c r="DH13" s="984"/>
      <c r="DI13" s="984"/>
      <c r="DJ13" s="984"/>
      <c r="DK13" s="985"/>
      <c r="DL13" s="983" t="s">
        <v>551</v>
      </c>
      <c r="DM13" s="984"/>
      <c r="DN13" s="984"/>
      <c r="DO13" s="984"/>
      <c r="DP13" s="985"/>
      <c r="DQ13" s="983" t="s">
        <v>112</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t="s">
        <v>548</v>
      </c>
      <c r="BS14" s="1008" t="s">
        <v>549</v>
      </c>
      <c r="BT14" s="1009"/>
      <c r="BU14" s="1009"/>
      <c r="BV14" s="1009"/>
      <c r="BW14" s="1009"/>
      <c r="BX14" s="1009"/>
      <c r="BY14" s="1009"/>
      <c r="BZ14" s="1009"/>
      <c r="CA14" s="1009"/>
      <c r="CB14" s="1009"/>
      <c r="CC14" s="1009"/>
      <c r="CD14" s="1009"/>
      <c r="CE14" s="1009"/>
      <c r="CF14" s="1009"/>
      <c r="CG14" s="1010"/>
      <c r="CH14" s="983">
        <v>-12</v>
      </c>
      <c r="CI14" s="984"/>
      <c r="CJ14" s="984"/>
      <c r="CK14" s="984"/>
      <c r="CL14" s="985"/>
      <c r="CM14" s="983">
        <v>846</v>
      </c>
      <c r="CN14" s="984"/>
      <c r="CO14" s="984"/>
      <c r="CP14" s="984"/>
      <c r="CQ14" s="985"/>
      <c r="CR14" s="983">
        <v>10</v>
      </c>
      <c r="CS14" s="984"/>
      <c r="CT14" s="984"/>
      <c r="CU14" s="984"/>
      <c r="CV14" s="985"/>
      <c r="CW14" s="983" t="s">
        <v>551</v>
      </c>
      <c r="CX14" s="984"/>
      <c r="CY14" s="984"/>
      <c r="CZ14" s="984"/>
      <c r="DA14" s="985"/>
      <c r="DB14" s="983" t="s">
        <v>551</v>
      </c>
      <c r="DC14" s="984"/>
      <c r="DD14" s="984"/>
      <c r="DE14" s="984"/>
      <c r="DF14" s="985"/>
      <c r="DG14" s="983">
        <v>1672</v>
      </c>
      <c r="DH14" s="984"/>
      <c r="DI14" s="984"/>
      <c r="DJ14" s="984"/>
      <c r="DK14" s="985"/>
      <c r="DL14" s="983" t="s">
        <v>551</v>
      </c>
      <c r="DM14" s="984"/>
      <c r="DN14" s="984"/>
      <c r="DO14" s="984"/>
      <c r="DP14" s="985"/>
      <c r="DQ14" s="983">
        <v>498</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550</v>
      </c>
      <c r="BT15" s="1009"/>
      <c r="BU15" s="1009"/>
      <c r="BV15" s="1009"/>
      <c r="BW15" s="1009"/>
      <c r="BX15" s="1009"/>
      <c r="BY15" s="1009"/>
      <c r="BZ15" s="1009"/>
      <c r="CA15" s="1009"/>
      <c r="CB15" s="1009"/>
      <c r="CC15" s="1009"/>
      <c r="CD15" s="1009"/>
      <c r="CE15" s="1009"/>
      <c r="CF15" s="1009"/>
      <c r="CG15" s="1010"/>
      <c r="CH15" s="983">
        <v>26</v>
      </c>
      <c r="CI15" s="984"/>
      <c r="CJ15" s="984"/>
      <c r="CK15" s="984"/>
      <c r="CL15" s="985"/>
      <c r="CM15" s="983">
        <v>380</v>
      </c>
      <c r="CN15" s="984"/>
      <c r="CO15" s="984"/>
      <c r="CP15" s="984"/>
      <c r="CQ15" s="985"/>
      <c r="CR15" s="983">
        <v>50</v>
      </c>
      <c r="CS15" s="984"/>
      <c r="CT15" s="984"/>
      <c r="CU15" s="984"/>
      <c r="CV15" s="985"/>
      <c r="CW15" s="983" t="s">
        <v>551</v>
      </c>
      <c r="CX15" s="984"/>
      <c r="CY15" s="984"/>
      <c r="CZ15" s="984"/>
      <c r="DA15" s="985"/>
      <c r="DB15" s="983" t="s">
        <v>551</v>
      </c>
      <c r="DC15" s="984"/>
      <c r="DD15" s="984"/>
      <c r="DE15" s="984"/>
      <c r="DF15" s="985"/>
      <c r="DG15" s="983" t="s">
        <v>551</v>
      </c>
      <c r="DH15" s="984"/>
      <c r="DI15" s="984"/>
      <c r="DJ15" s="984"/>
      <c r="DK15" s="985"/>
      <c r="DL15" s="983" t="s">
        <v>551</v>
      </c>
      <c r="DM15" s="984"/>
      <c r="DN15" s="984"/>
      <c r="DO15" s="984"/>
      <c r="DP15" s="985"/>
      <c r="DQ15" s="983" t="s">
        <v>553</v>
      </c>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10715</v>
      </c>
      <c r="R23" s="1063"/>
      <c r="S23" s="1063"/>
      <c r="T23" s="1063"/>
      <c r="U23" s="1063"/>
      <c r="V23" s="1063">
        <v>97128</v>
      </c>
      <c r="W23" s="1063"/>
      <c r="X23" s="1063"/>
      <c r="Y23" s="1063"/>
      <c r="Z23" s="1063"/>
      <c r="AA23" s="1063">
        <v>5587</v>
      </c>
      <c r="AB23" s="1063"/>
      <c r="AC23" s="1063"/>
      <c r="AD23" s="1063"/>
      <c r="AE23" s="1064"/>
      <c r="AF23" s="1065">
        <v>4375</v>
      </c>
      <c r="AG23" s="1063"/>
      <c r="AH23" s="1063"/>
      <c r="AI23" s="1063"/>
      <c r="AJ23" s="1066"/>
      <c r="AK23" s="1067"/>
      <c r="AL23" s="1068"/>
      <c r="AM23" s="1068"/>
      <c r="AN23" s="1068"/>
      <c r="AO23" s="1068"/>
      <c r="AP23" s="1063">
        <v>95045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3" t="s">
        <v>379</v>
      </c>
      <c r="C28" s="1044"/>
      <c r="D28" s="1044"/>
      <c r="E28" s="1044"/>
      <c r="F28" s="1044"/>
      <c r="G28" s="1044"/>
      <c r="H28" s="1044"/>
      <c r="I28" s="1044"/>
      <c r="J28" s="1044"/>
      <c r="K28" s="1044"/>
      <c r="L28" s="1044"/>
      <c r="M28" s="1044"/>
      <c r="N28" s="1044"/>
      <c r="O28" s="1044"/>
      <c r="P28" s="1045"/>
      <c r="Q28" s="1046">
        <v>27701</v>
      </c>
      <c r="R28" s="1047"/>
      <c r="S28" s="1047"/>
      <c r="T28" s="1047"/>
      <c r="U28" s="1047"/>
      <c r="V28" s="1047">
        <v>28332</v>
      </c>
      <c r="W28" s="1047"/>
      <c r="X28" s="1047"/>
      <c r="Y28" s="1047"/>
      <c r="Z28" s="1047"/>
      <c r="AA28" s="1047">
        <v>-631</v>
      </c>
      <c r="AB28" s="1047"/>
      <c r="AC28" s="1047"/>
      <c r="AD28" s="1047"/>
      <c r="AE28" s="1048"/>
      <c r="AF28" s="1049">
        <v>-631</v>
      </c>
      <c r="AG28" s="1047"/>
      <c r="AH28" s="1047"/>
      <c r="AI28" s="1047"/>
      <c r="AJ28" s="1050"/>
      <c r="AK28" s="1051">
        <v>2735</v>
      </c>
      <c r="AL28" s="1052"/>
      <c r="AM28" s="1052"/>
      <c r="AN28" s="1052"/>
      <c r="AO28" s="1052"/>
      <c r="AP28" s="1040" t="s">
        <v>551</v>
      </c>
      <c r="AQ28" s="1040"/>
      <c r="AR28" s="1040"/>
      <c r="AS28" s="1040"/>
      <c r="AT28" s="1040"/>
      <c r="AU28" s="1040" t="s">
        <v>551</v>
      </c>
      <c r="AV28" s="1040"/>
      <c r="AW28" s="1040"/>
      <c r="AX28" s="1040"/>
      <c r="AY28" s="1040"/>
      <c r="AZ28" s="1040" t="s">
        <v>551</v>
      </c>
      <c r="BA28" s="1040"/>
      <c r="BB28" s="1040"/>
      <c r="BC28" s="1040"/>
      <c r="BD28" s="1040"/>
      <c r="BE28" s="1041"/>
      <c r="BF28" s="1041"/>
      <c r="BG28" s="1041"/>
      <c r="BH28" s="1041"/>
      <c r="BI28" s="1042"/>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18259</v>
      </c>
      <c r="R29" s="1038"/>
      <c r="S29" s="1038"/>
      <c r="T29" s="1038"/>
      <c r="U29" s="1038"/>
      <c r="V29" s="1038">
        <v>18040</v>
      </c>
      <c r="W29" s="1038"/>
      <c r="X29" s="1038"/>
      <c r="Y29" s="1038"/>
      <c r="Z29" s="1038"/>
      <c r="AA29" s="1038">
        <v>219</v>
      </c>
      <c r="AB29" s="1038"/>
      <c r="AC29" s="1038"/>
      <c r="AD29" s="1038"/>
      <c r="AE29" s="1039"/>
      <c r="AF29" s="1013">
        <v>219</v>
      </c>
      <c r="AG29" s="1014"/>
      <c r="AH29" s="1014"/>
      <c r="AI29" s="1014"/>
      <c r="AJ29" s="1015"/>
      <c r="AK29" s="974">
        <v>2616</v>
      </c>
      <c r="AL29" s="965"/>
      <c r="AM29" s="965"/>
      <c r="AN29" s="965"/>
      <c r="AO29" s="965"/>
      <c r="AP29" s="1036" t="s">
        <v>551</v>
      </c>
      <c r="AQ29" s="1036"/>
      <c r="AR29" s="1036"/>
      <c r="AS29" s="1036"/>
      <c r="AT29" s="1036"/>
      <c r="AU29" s="1036" t="s">
        <v>551</v>
      </c>
      <c r="AV29" s="1036"/>
      <c r="AW29" s="1036"/>
      <c r="AX29" s="1036"/>
      <c r="AY29" s="1036"/>
      <c r="AZ29" s="1036" t="s">
        <v>551</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2673</v>
      </c>
      <c r="R30" s="1038"/>
      <c r="S30" s="1038"/>
      <c r="T30" s="1038"/>
      <c r="U30" s="1038"/>
      <c r="V30" s="1038">
        <v>2669</v>
      </c>
      <c r="W30" s="1038"/>
      <c r="X30" s="1038"/>
      <c r="Y30" s="1038"/>
      <c r="Z30" s="1038"/>
      <c r="AA30" s="1038">
        <v>3</v>
      </c>
      <c r="AB30" s="1038"/>
      <c r="AC30" s="1038"/>
      <c r="AD30" s="1038"/>
      <c r="AE30" s="1039"/>
      <c r="AF30" s="1013">
        <v>3</v>
      </c>
      <c r="AG30" s="1014"/>
      <c r="AH30" s="1014"/>
      <c r="AI30" s="1014"/>
      <c r="AJ30" s="1015"/>
      <c r="AK30" s="974">
        <v>430</v>
      </c>
      <c r="AL30" s="965"/>
      <c r="AM30" s="965"/>
      <c r="AN30" s="965"/>
      <c r="AO30" s="965"/>
      <c r="AP30" s="1036" t="s">
        <v>551</v>
      </c>
      <c r="AQ30" s="1036"/>
      <c r="AR30" s="1036"/>
      <c r="AS30" s="1036"/>
      <c r="AT30" s="1036"/>
      <c r="AU30" s="1036" t="s">
        <v>551</v>
      </c>
      <c r="AV30" s="1036"/>
      <c r="AW30" s="1036"/>
      <c r="AX30" s="1036"/>
      <c r="AY30" s="1036"/>
      <c r="AZ30" s="1036" t="s">
        <v>551</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84</v>
      </c>
      <c r="R31" s="1038"/>
      <c r="S31" s="1038"/>
      <c r="T31" s="1038"/>
      <c r="U31" s="1038"/>
      <c r="V31" s="1038">
        <v>80</v>
      </c>
      <c r="W31" s="1038"/>
      <c r="X31" s="1038"/>
      <c r="Y31" s="1038"/>
      <c r="Z31" s="1038"/>
      <c r="AA31" s="1038">
        <v>3</v>
      </c>
      <c r="AB31" s="1038"/>
      <c r="AC31" s="1038"/>
      <c r="AD31" s="1038"/>
      <c r="AE31" s="1039"/>
      <c r="AF31" s="1013">
        <v>3</v>
      </c>
      <c r="AG31" s="1014"/>
      <c r="AH31" s="1014"/>
      <c r="AI31" s="1014"/>
      <c r="AJ31" s="1015"/>
      <c r="AK31" s="974" t="s">
        <v>552</v>
      </c>
      <c r="AL31" s="965"/>
      <c r="AM31" s="965"/>
      <c r="AN31" s="965"/>
      <c r="AO31" s="965"/>
      <c r="AP31" s="1036" t="s">
        <v>551</v>
      </c>
      <c r="AQ31" s="1036"/>
      <c r="AR31" s="1036"/>
      <c r="AS31" s="1036"/>
      <c r="AT31" s="1036"/>
      <c r="AU31" s="1036" t="s">
        <v>551</v>
      </c>
      <c r="AV31" s="1036"/>
      <c r="AW31" s="1036"/>
      <c r="AX31" s="1036"/>
      <c r="AY31" s="1036"/>
      <c r="AZ31" s="1036" t="s">
        <v>551</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178</v>
      </c>
      <c r="R32" s="1038"/>
      <c r="S32" s="1038"/>
      <c r="T32" s="1038"/>
      <c r="U32" s="1038"/>
      <c r="V32" s="1038">
        <v>131</v>
      </c>
      <c r="W32" s="1038"/>
      <c r="X32" s="1038"/>
      <c r="Y32" s="1038"/>
      <c r="Z32" s="1038"/>
      <c r="AA32" s="1038">
        <v>47</v>
      </c>
      <c r="AB32" s="1038"/>
      <c r="AC32" s="1038"/>
      <c r="AD32" s="1038"/>
      <c r="AE32" s="1039"/>
      <c r="AF32" s="1013">
        <v>47</v>
      </c>
      <c r="AG32" s="1014"/>
      <c r="AH32" s="1014"/>
      <c r="AI32" s="1014"/>
      <c r="AJ32" s="1015"/>
      <c r="AK32" s="974">
        <v>65</v>
      </c>
      <c r="AL32" s="965"/>
      <c r="AM32" s="965"/>
      <c r="AN32" s="965"/>
      <c r="AO32" s="965"/>
      <c r="AP32" s="965">
        <v>626</v>
      </c>
      <c r="AQ32" s="965"/>
      <c r="AR32" s="965"/>
      <c r="AS32" s="965"/>
      <c r="AT32" s="965"/>
      <c r="AU32" s="965">
        <v>328</v>
      </c>
      <c r="AV32" s="965"/>
      <c r="AW32" s="965"/>
      <c r="AX32" s="965"/>
      <c r="AY32" s="965"/>
      <c r="AZ32" s="1036" t="s">
        <v>551</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5040</v>
      </c>
      <c r="R33" s="1038"/>
      <c r="S33" s="1038"/>
      <c r="T33" s="1038"/>
      <c r="U33" s="1038"/>
      <c r="V33" s="1038">
        <v>4559</v>
      </c>
      <c r="W33" s="1038"/>
      <c r="X33" s="1038"/>
      <c r="Y33" s="1038"/>
      <c r="Z33" s="1038"/>
      <c r="AA33" s="1038">
        <v>481</v>
      </c>
      <c r="AB33" s="1038"/>
      <c r="AC33" s="1038"/>
      <c r="AD33" s="1038"/>
      <c r="AE33" s="1039"/>
      <c r="AF33" s="1013">
        <v>944</v>
      </c>
      <c r="AG33" s="1014"/>
      <c r="AH33" s="1014"/>
      <c r="AI33" s="1014"/>
      <c r="AJ33" s="1015"/>
      <c r="AK33" s="974" t="s">
        <v>553</v>
      </c>
      <c r="AL33" s="965"/>
      <c r="AM33" s="965"/>
      <c r="AN33" s="965"/>
      <c r="AO33" s="965"/>
      <c r="AP33" s="965">
        <v>21474</v>
      </c>
      <c r="AQ33" s="965"/>
      <c r="AR33" s="965"/>
      <c r="AS33" s="965"/>
      <c r="AT33" s="965"/>
      <c r="AU33" s="965">
        <v>537</v>
      </c>
      <c r="AV33" s="965"/>
      <c r="AW33" s="965"/>
      <c r="AX33" s="965"/>
      <c r="AY33" s="965"/>
      <c r="AZ33" s="1036" t="s">
        <v>551</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712</v>
      </c>
      <c r="R34" s="1038"/>
      <c r="S34" s="1038"/>
      <c r="T34" s="1038"/>
      <c r="U34" s="1038"/>
      <c r="V34" s="1038">
        <v>583</v>
      </c>
      <c r="W34" s="1038"/>
      <c r="X34" s="1038"/>
      <c r="Y34" s="1038"/>
      <c r="Z34" s="1038"/>
      <c r="AA34" s="1038">
        <v>129</v>
      </c>
      <c r="AB34" s="1038"/>
      <c r="AC34" s="1038"/>
      <c r="AD34" s="1038"/>
      <c r="AE34" s="1039"/>
      <c r="AF34" s="1013">
        <v>105</v>
      </c>
      <c r="AG34" s="1014"/>
      <c r="AH34" s="1014"/>
      <c r="AI34" s="1014"/>
      <c r="AJ34" s="1015"/>
      <c r="AK34" s="974">
        <v>15</v>
      </c>
      <c r="AL34" s="965"/>
      <c r="AM34" s="965"/>
      <c r="AN34" s="965"/>
      <c r="AO34" s="965"/>
      <c r="AP34" s="965">
        <v>686</v>
      </c>
      <c r="AQ34" s="965"/>
      <c r="AR34" s="965"/>
      <c r="AS34" s="965"/>
      <c r="AT34" s="965"/>
      <c r="AU34" s="965">
        <v>88</v>
      </c>
      <c r="AV34" s="965"/>
      <c r="AW34" s="965"/>
      <c r="AX34" s="965"/>
      <c r="AY34" s="965"/>
      <c r="AZ34" s="1036" t="s">
        <v>551</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388</v>
      </c>
      <c r="C35" s="1032"/>
      <c r="D35" s="1032"/>
      <c r="E35" s="1032"/>
      <c r="F35" s="1032"/>
      <c r="G35" s="1032"/>
      <c r="H35" s="1032"/>
      <c r="I35" s="1032"/>
      <c r="J35" s="1032"/>
      <c r="K35" s="1032"/>
      <c r="L35" s="1032"/>
      <c r="M35" s="1032"/>
      <c r="N35" s="1032"/>
      <c r="O35" s="1032"/>
      <c r="P35" s="1033"/>
      <c r="Q35" s="1037">
        <v>33</v>
      </c>
      <c r="R35" s="1038"/>
      <c r="S35" s="1038"/>
      <c r="T35" s="1038"/>
      <c r="U35" s="1038"/>
      <c r="V35" s="1038">
        <v>28</v>
      </c>
      <c r="W35" s="1038"/>
      <c r="X35" s="1038"/>
      <c r="Y35" s="1038"/>
      <c r="Z35" s="1038"/>
      <c r="AA35" s="1038">
        <v>5</v>
      </c>
      <c r="AB35" s="1038"/>
      <c r="AC35" s="1038"/>
      <c r="AD35" s="1038"/>
      <c r="AE35" s="1039"/>
      <c r="AF35" s="1013">
        <v>448</v>
      </c>
      <c r="AG35" s="1014"/>
      <c r="AH35" s="1014"/>
      <c r="AI35" s="1014"/>
      <c r="AJ35" s="1015"/>
      <c r="AK35" s="974">
        <v>5191</v>
      </c>
      <c r="AL35" s="965"/>
      <c r="AM35" s="965"/>
      <c r="AN35" s="965"/>
      <c r="AO35" s="965"/>
      <c r="AP35" s="965">
        <v>91629</v>
      </c>
      <c r="AQ35" s="965"/>
      <c r="AR35" s="965"/>
      <c r="AS35" s="965"/>
      <c r="AT35" s="965"/>
      <c r="AU35" s="965">
        <v>60475</v>
      </c>
      <c r="AV35" s="965"/>
      <c r="AW35" s="965"/>
      <c r="AX35" s="965"/>
      <c r="AY35" s="965"/>
      <c r="AZ35" s="1036" t="s">
        <v>551</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389</v>
      </c>
      <c r="C36" s="1032"/>
      <c r="D36" s="1032"/>
      <c r="E36" s="1032"/>
      <c r="F36" s="1032"/>
      <c r="G36" s="1032"/>
      <c r="H36" s="1032"/>
      <c r="I36" s="1032"/>
      <c r="J36" s="1032"/>
      <c r="K36" s="1032"/>
      <c r="L36" s="1032"/>
      <c r="M36" s="1032"/>
      <c r="N36" s="1032"/>
      <c r="O36" s="1032"/>
      <c r="P36" s="1033"/>
      <c r="Q36" s="1037">
        <v>134</v>
      </c>
      <c r="R36" s="1038"/>
      <c r="S36" s="1038"/>
      <c r="T36" s="1038"/>
      <c r="U36" s="1038"/>
      <c r="V36" s="1038">
        <v>79</v>
      </c>
      <c r="W36" s="1038"/>
      <c r="X36" s="1038"/>
      <c r="Y36" s="1038"/>
      <c r="Z36" s="1038"/>
      <c r="AA36" s="1038">
        <v>56</v>
      </c>
      <c r="AB36" s="1038"/>
      <c r="AC36" s="1038"/>
      <c r="AD36" s="1038"/>
      <c r="AE36" s="1039"/>
      <c r="AF36" s="1013">
        <v>97</v>
      </c>
      <c r="AG36" s="1014"/>
      <c r="AH36" s="1014"/>
      <c r="AI36" s="1014"/>
      <c r="AJ36" s="1015"/>
      <c r="AK36" s="974">
        <v>441</v>
      </c>
      <c r="AL36" s="965"/>
      <c r="AM36" s="965"/>
      <c r="AN36" s="965"/>
      <c r="AO36" s="965"/>
      <c r="AP36" s="965">
        <v>6342</v>
      </c>
      <c r="AQ36" s="965"/>
      <c r="AR36" s="965"/>
      <c r="AS36" s="965"/>
      <c r="AT36" s="965"/>
      <c r="AU36" s="965">
        <v>4731</v>
      </c>
      <c r="AV36" s="965"/>
      <c r="AW36" s="965"/>
      <c r="AX36" s="965"/>
      <c r="AY36" s="965"/>
      <c r="AZ36" s="1036" t="s">
        <v>551</v>
      </c>
      <c r="BA36" s="1036"/>
      <c r="BB36" s="1036"/>
      <c r="BC36" s="1036"/>
      <c r="BD36" s="1036"/>
      <c r="BE36" s="1026" t="s">
        <v>387</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390</v>
      </c>
      <c r="C37" s="1032"/>
      <c r="D37" s="1032"/>
      <c r="E37" s="1032"/>
      <c r="F37" s="1032"/>
      <c r="G37" s="1032"/>
      <c r="H37" s="1032"/>
      <c r="I37" s="1032"/>
      <c r="J37" s="1032"/>
      <c r="K37" s="1032"/>
      <c r="L37" s="1032"/>
      <c r="M37" s="1032"/>
      <c r="N37" s="1032"/>
      <c r="O37" s="1032"/>
      <c r="P37" s="1033"/>
      <c r="Q37" s="1037">
        <v>1200</v>
      </c>
      <c r="R37" s="1038"/>
      <c r="S37" s="1038"/>
      <c r="T37" s="1038"/>
      <c r="U37" s="1038"/>
      <c r="V37" s="1038">
        <v>259</v>
      </c>
      <c r="W37" s="1038"/>
      <c r="X37" s="1038"/>
      <c r="Y37" s="1038"/>
      <c r="Z37" s="1038"/>
      <c r="AA37" s="1038">
        <v>941</v>
      </c>
      <c r="AB37" s="1038"/>
      <c r="AC37" s="1038"/>
      <c r="AD37" s="1038"/>
      <c r="AE37" s="1039"/>
      <c r="AF37" s="1013">
        <v>22</v>
      </c>
      <c r="AG37" s="1014"/>
      <c r="AH37" s="1014"/>
      <c r="AI37" s="1014"/>
      <c r="AJ37" s="1015"/>
      <c r="AK37" s="974">
        <v>28</v>
      </c>
      <c r="AL37" s="965"/>
      <c r="AM37" s="965"/>
      <c r="AN37" s="965"/>
      <c r="AO37" s="965"/>
      <c r="AP37" s="965">
        <v>84</v>
      </c>
      <c r="AQ37" s="965"/>
      <c r="AR37" s="965"/>
      <c r="AS37" s="965"/>
      <c r="AT37" s="965"/>
      <c r="AU37" s="965">
        <v>84</v>
      </c>
      <c r="AV37" s="965"/>
      <c r="AW37" s="965"/>
      <c r="AX37" s="965"/>
      <c r="AY37" s="965"/>
      <c r="AZ37" s="1036" t="s">
        <v>551</v>
      </c>
      <c r="BA37" s="1036"/>
      <c r="BB37" s="1036"/>
      <c r="BC37" s="1036"/>
      <c r="BD37" s="1036"/>
      <c r="BE37" s="1026" t="s">
        <v>387</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391</v>
      </c>
      <c r="C38" s="1032"/>
      <c r="D38" s="1032"/>
      <c r="E38" s="1032"/>
      <c r="F38" s="1032"/>
      <c r="G38" s="1032"/>
      <c r="H38" s="1032"/>
      <c r="I38" s="1032"/>
      <c r="J38" s="1032"/>
      <c r="K38" s="1032"/>
      <c r="L38" s="1032"/>
      <c r="M38" s="1032"/>
      <c r="N38" s="1032"/>
      <c r="O38" s="1032"/>
      <c r="P38" s="1033"/>
      <c r="Q38" s="1037">
        <v>16510</v>
      </c>
      <c r="R38" s="1038"/>
      <c r="S38" s="1038"/>
      <c r="T38" s="1038"/>
      <c r="U38" s="1038"/>
      <c r="V38" s="1038">
        <v>15977</v>
      </c>
      <c r="W38" s="1038"/>
      <c r="X38" s="1038"/>
      <c r="Y38" s="1038"/>
      <c r="Z38" s="1038"/>
      <c r="AA38" s="1038">
        <v>533</v>
      </c>
      <c r="AB38" s="1038"/>
      <c r="AC38" s="1038"/>
      <c r="AD38" s="1038"/>
      <c r="AE38" s="1039"/>
      <c r="AF38" s="1013">
        <v>83</v>
      </c>
      <c r="AG38" s="1014"/>
      <c r="AH38" s="1014"/>
      <c r="AI38" s="1014"/>
      <c r="AJ38" s="1015"/>
      <c r="AK38" s="974">
        <v>61</v>
      </c>
      <c r="AL38" s="965"/>
      <c r="AM38" s="965"/>
      <c r="AN38" s="965"/>
      <c r="AO38" s="965"/>
      <c r="AP38" s="965">
        <v>72</v>
      </c>
      <c r="AQ38" s="965"/>
      <c r="AR38" s="965"/>
      <c r="AS38" s="965"/>
      <c r="AT38" s="965"/>
      <c r="AU38" s="965" t="s">
        <v>553</v>
      </c>
      <c r="AV38" s="965"/>
      <c r="AW38" s="965"/>
      <c r="AX38" s="965"/>
      <c r="AY38" s="965"/>
      <c r="AZ38" s="1036" t="s">
        <v>551</v>
      </c>
      <c r="BA38" s="1036"/>
      <c r="BB38" s="1036"/>
      <c r="BC38" s="1036"/>
      <c r="BD38" s="1036"/>
      <c r="BE38" s="1026" t="s">
        <v>387</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392</v>
      </c>
      <c r="C39" s="1032"/>
      <c r="D39" s="1032"/>
      <c r="E39" s="1032"/>
      <c r="F39" s="1032"/>
      <c r="G39" s="1032"/>
      <c r="H39" s="1032"/>
      <c r="I39" s="1032"/>
      <c r="J39" s="1032"/>
      <c r="K39" s="1032"/>
      <c r="L39" s="1032"/>
      <c r="M39" s="1032"/>
      <c r="N39" s="1032"/>
      <c r="O39" s="1032"/>
      <c r="P39" s="1033"/>
      <c r="Q39" s="1037">
        <v>1039</v>
      </c>
      <c r="R39" s="1038"/>
      <c r="S39" s="1038"/>
      <c r="T39" s="1038"/>
      <c r="U39" s="1038"/>
      <c r="V39" s="1038">
        <v>941</v>
      </c>
      <c r="W39" s="1038"/>
      <c r="X39" s="1038"/>
      <c r="Y39" s="1038"/>
      <c r="Z39" s="1038"/>
      <c r="AA39" s="1038">
        <v>97</v>
      </c>
      <c r="AB39" s="1038"/>
      <c r="AC39" s="1038"/>
      <c r="AD39" s="1038"/>
      <c r="AE39" s="1039"/>
      <c r="AF39" s="1013">
        <v>975</v>
      </c>
      <c r="AG39" s="1014"/>
      <c r="AH39" s="1014"/>
      <c r="AI39" s="1014"/>
      <c r="AJ39" s="1015"/>
      <c r="AK39" s="974">
        <v>63</v>
      </c>
      <c r="AL39" s="965"/>
      <c r="AM39" s="965"/>
      <c r="AN39" s="965"/>
      <c r="AO39" s="965"/>
      <c r="AP39" s="965">
        <v>594</v>
      </c>
      <c r="AQ39" s="965"/>
      <c r="AR39" s="965"/>
      <c r="AS39" s="965"/>
      <c r="AT39" s="965"/>
      <c r="AU39" s="965">
        <v>548</v>
      </c>
      <c r="AV39" s="965"/>
      <c r="AW39" s="965"/>
      <c r="AX39" s="965"/>
      <c r="AY39" s="965"/>
      <c r="AZ39" s="1036" t="s">
        <v>551</v>
      </c>
      <c r="BA39" s="1036"/>
      <c r="BB39" s="1036"/>
      <c r="BC39" s="1036"/>
      <c r="BD39" s="1036"/>
      <c r="BE39" s="1026" t="s">
        <v>387</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2316</v>
      </c>
      <c r="AG63" s="953"/>
      <c r="AH63" s="953"/>
      <c r="AI63" s="953"/>
      <c r="AJ63" s="1024"/>
      <c r="AK63" s="1025"/>
      <c r="AL63" s="957"/>
      <c r="AM63" s="957"/>
      <c r="AN63" s="957"/>
      <c r="AO63" s="957"/>
      <c r="AP63" s="953">
        <v>121508</v>
      </c>
      <c r="AQ63" s="953"/>
      <c r="AR63" s="953"/>
      <c r="AS63" s="953"/>
      <c r="AT63" s="953"/>
      <c r="AU63" s="953">
        <v>66791</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396</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397</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554</v>
      </c>
      <c r="C68" s="980"/>
      <c r="D68" s="980"/>
      <c r="E68" s="980"/>
      <c r="F68" s="980"/>
      <c r="G68" s="980"/>
      <c r="H68" s="980"/>
      <c r="I68" s="980"/>
      <c r="J68" s="980"/>
      <c r="K68" s="980"/>
      <c r="L68" s="980"/>
      <c r="M68" s="980"/>
      <c r="N68" s="980"/>
      <c r="O68" s="980"/>
      <c r="P68" s="981"/>
      <c r="Q68" s="982">
        <v>30422</v>
      </c>
      <c r="R68" s="976"/>
      <c r="S68" s="976"/>
      <c r="T68" s="976"/>
      <c r="U68" s="976"/>
      <c r="V68" s="976">
        <v>30397</v>
      </c>
      <c r="W68" s="976"/>
      <c r="X68" s="976"/>
      <c r="Y68" s="976"/>
      <c r="Z68" s="976"/>
      <c r="AA68" s="976">
        <v>26</v>
      </c>
      <c r="AB68" s="976"/>
      <c r="AC68" s="976"/>
      <c r="AD68" s="976"/>
      <c r="AE68" s="976"/>
      <c r="AF68" s="976">
        <v>26</v>
      </c>
      <c r="AG68" s="976"/>
      <c r="AH68" s="976"/>
      <c r="AI68" s="976"/>
      <c r="AJ68" s="976"/>
      <c r="AK68" s="976">
        <v>740</v>
      </c>
      <c r="AL68" s="976"/>
      <c r="AM68" s="976"/>
      <c r="AN68" s="976"/>
      <c r="AO68" s="976"/>
      <c r="AP68" s="976" t="s">
        <v>565</v>
      </c>
      <c r="AQ68" s="976"/>
      <c r="AR68" s="976"/>
      <c r="AS68" s="976"/>
      <c r="AT68" s="976"/>
      <c r="AU68" s="976" t="s">
        <v>565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555</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565</v>
      </c>
      <c r="AQ69" s="965"/>
      <c r="AR69" s="965"/>
      <c r="AS69" s="965"/>
      <c r="AT69" s="965"/>
      <c r="AU69" s="965" t="s">
        <v>565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556</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553</v>
      </c>
      <c r="AL70" s="965"/>
      <c r="AM70" s="965"/>
      <c r="AN70" s="965"/>
      <c r="AO70" s="965"/>
      <c r="AP70" s="965" t="s">
        <v>565</v>
      </c>
      <c r="AQ70" s="965"/>
      <c r="AR70" s="965"/>
      <c r="AS70" s="965"/>
      <c r="AT70" s="965"/>
      <c r="AU70" s="965" t="s">
        <v>565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557</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553</v>
      </c>
      <c r="AL71" s="965"/>
      <c r="AM71" s="965"/>
      <c r="AN71" s="965"/>
      <c r="AO71" s="965"/>
      <c r="AP71" s="965" t="s">
        <v>565</v>
      </c>
      <c r="AQ71" s="965"/>
      <c r="AR71" s="965"/>
      <c r="AS71" s="965"/>
      <c r="AT71" s="965"/>
      <c r="AU71" s="965" t="s">
        <v>565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558</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5638</v>
      </c>
      <c r="AG72" s="965"/>
      <c r="AH72" s="965"/>
      <c r="AI72" s="965"/>
      <c r="AJ72" s="965"/>
      <c r="AK72" s="965">
        <v>2361</v>
      </c>
      <c r="AL72" s="965"/>
      <c r="AM72" s="965"/>
      <c r="AN72" s="965"/>
      <c r="AO72" s="965"/>
      <c r="AP72" s="965" t="s">
        <v>565</v>
      </c>
      <c r="AQ72" s="965"/>
      <c r="AR72" s="965"/>
      <c r="AS72" s="965"/>
      <c r="AT72" s="965"/>
      <c r="AU72" s="965" t="s">
        <v>565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559</v>
      </c>
      <c r="C73" s="969"/>
      <c r="D73" s="969"/>
      <c r="E73" s="969"/>
      <c r="F73" s="969"/>
      <c r="G73" s="969"/>
      <c r="H73" s="969"/>
      <c r="I73" s="969"/>
      <c r="J73" s="969"/>
      <c r="K73" s="969"/>
      <c r="L73" s="969"/>
      <c r="M73" s="969"/>
      <c r="N73" s="969"/>
      <c r="O73" s="969"/>
      <c r="P73" s="970"/>
      <c r="Q73" s="971">
        <v>259</v>
      </c>
      <c r="R73" s="965"/>
      <c r="S73" s="965"/>
      <c r="T73" s="965"/>
      <c r="U73" s="965"/>
      <c r="V73" s="965">
        <v>234</v>
      </c>
      <c r="W73" s="965"/>
      <c r="X73" s="965"/>
      <c r="Y73" s="965"/>
      <c r="Z73" s="965"/>
      <c r="AA73" s="965">
        <v>25</v>
      </c>
      <c r="AB73" s="965"/>
      <c r="AC73" s="965"/>
      <c r="AD73" s="965"/>
      <c r="AE73" s="965"/>
      <c r="AF73" s="965">
        <v>25</v>
      </c>
      <c r="AG73" s="965"/>
      <c r="AH73" s="965"/>
      <c r="AI73" s="965"/>
      <c r="AJ73" s="965"/>
      <c r="AK73" s="965" t="s">
        <v>553</v>
      </c>
      <c r="AL73" s="965"/>
      <c r="AM73" s="965"/>
      <c r="AN73" s="965"/>
      <c r="AO73" s="965"/>
      <c r="AP73" s="965" t="s">
        <v>565</v>
      </c>
      <c r="AQ73" s="965"/>
      <c r="AR73" s="965"/>
      <c r="AS73" s="965"/>
      <c r="AT73" s="965"/>
      <c r="AU73" s="965" t="s">
        <v>565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560</v>
      </c>
      <c r="C74" s="969"/>
      <c r="D74" s="969"/>
      <c r="E74" s="969"/>
      <c r="F74" s="969"/>
      <c r="G74" s="969"/>
      <c r="H74" s="969"/>
      <c r="I74" s="969"/>
      <c r="J74" s="969"/>
      <c r="K74" s="969"/>
      <c r="L74" s="969"/>
      <c r="M74" s="969"/>
      <c r="N74" s="969"/>
      <c r="O74" s="969"/>
      <c r="P74" s="970"/>
      <c r="Q74" s="971">
        <v>695</v>
      </c>
      <c r="R74" s="965"/>
      <c r="S74" s="965"/>
      <c r="T74" s="965"/>
      <c r="U74" s="965"/>
      <c r="V74" s="965">
        <v>646</v>
      </c>
      <c r="W74" s="965"/>
      <c r="X74" s="965"/>
      <c r="Y74" s="965"/>
      <c r="Z74" s="965"/>
      <c r="AA74" s="965">
        <v>48</v>
      </c>
      <c r="AB74" s="965"/>
      <c r="AC74" s="965"/>
      <c r="AD74" s="965"/>
      <c r="AE74" s="965"/>
      <c r="AF74" s="965">
        <v>48</v>
      </c>
      <c r="AG74" s="965"/>
      <c r="AH74" s="965"/>
      <c r="AI74" s="965"/>
      <c r="AJ74" s="965"/>
      <c r="AK74" s="965" t="s">
        <v>553</v>
      </c>
      <c r="AL74" s="965"/>
      <c r="AM74" s="965"/>
      <c r="AN74" s="965"/>
      <c r="AO74" s="965"/>
      <c r="AP74" s="965">
        <v>237</v>
      </c>
      <c r="AQ74" s="965"/>
      <c r="AR74" s="965"/>
      <c r="AS74" s="965"/>
      <c r="AT74" s="965"/>
      <c r="AU74" s="965">
        <v>68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561</v>
      </c>
      <c r="C75" s="969"/>
      <c r="D75" s="969"/>
      <c r="E75" s="969"/>
      <c r="F75" s="969"/>
      <c r="G75" s="969"/>
      <c r="H75" s="969"/>
      <c r="I75" s="969"/>
      <c r="J75" s="969"/>
      <c r="K75" s="969"/>
      <c r="L75" s="969"/>
      <c r="M75" s="969"/>
      <c r="N75" s="969"/>
      <c r="O75" s="969"/>
      <c r="P75" s="970"/>
      <c r="Q75" s="972" t="s">
        <v>553</v>
      </c>
      <c r="R75" s="973"/>
      <c r="S75" s="973"/>
      <c r="T75" s="973"/>
      <c r="U75" s="974"/>
      <c r="V75" s="975" t="s">
        <v>553</v>
      </c>
      <c r="W75" s="973"/>
      <c r="X75" s="973"/>
      <c r="Y75" s="973"/>
      <c r="Z75" s="974"/>
      <c r="AA75" s="975" t="s">
        <v>553</v>
      </c>
      <c r="AB75" s="973"/>
      <c r="AC75" s="973"/>
      <c r="AD75" s="973"/>
      <c r="AE75" s="974"/>
      <c r="AF75" s="975" t="s">
        <v>553</v>
      </c>
      <c r="AG75" s="973"/>
      <c r="AH75" s="973"/>
      <c r="AI75" s="973"/>
      <c r="AJ75" s="974"/>
      <c r="AK75" s="975">
        <v>134</v>
      </c>
      <c r="AL75" s="973"/>
      <c r="AM75" s="973"/>
      <c r="AN75" s="973"/>
      <c r="AO75" s="974"/>
      <c r="AP75" s="975" t="s">
        <v>566</v>
      </c>
      <c r="AQ75" s="973"/>
      <c r="AR75" s="973"/>
      <c r="AS75" s="973"/>
      <c r="AT75" s="974"/>
      <c r="AU75" s="975" t="s">
        <v>553</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562</v>
      </c>
      <c r="C76" s="969"/>
      <c r="D76" s="969"/>
      <c r="E76" s="969"/>
      <c r="F76" s="969"/>
      <c r="G76" s="969"/>
      <c r="H76" s="969"/>
      <c r="I76" s="969"/>
      <c r="J76" s="969"/>
      <c r="K76" s="969"/>
      <c r="L76" s="969"/>
      <c r="M76" s="969"/>
      <c r="N76" s="969"/>
      <c r="O76" s="969"/>
      <c r="P76" s="970"/>
      <c r="Q76" s="972">
        <v>688</v>
      </c>
      <c r="R76" s="973"/>
      <c r="S76" s="973"/>
      <c r="T76" s="973"/>
      <c r="U76" s="974"/>
      <c r="V76" s="975">
        <v>674</v>
      </c>
      <c r="W76" s="973"/>
      <c r="X76" s="973"/>
      <c r="Y76" s="973"/>
      <c r="Z76" s="974"/>
      <c r="AA76" s="975">
        <v>13</v>
      </c>
      <c r="AB76" s="973"/>
      <c r="AC76" s="973"/>
      <c r="AD76" s="973"/>
      <c r="AE76" s="974"/>
      <c r="AF76" s="975">
        <v>13</v>
      </c>
      <c r="AG76" s="973"/>
      <c r="AH76" s="973"/>
      <c r="AI76" s="973"/>
      <c r="AJ76" s="974"/>
      <c r="AK76" s="975">
        <v>134</v>
      </c>
      <c r="AL76" s="973"/>
      <c r="AM76" s="973"/>
      <c r="AN76" s="973"/>
      <c r="AO76" s="974"/>
      <c r="AP76" s="975" t="s">
        <v>566</v>
      </c>
      <c r="AQ76" s="973"/>
      <c r="AR76" s="973"/>
      <c r="AS76" s="973"/>
      <c r="AT76" s="974"/>
      <c r="AU76" s="975" t="s">
        <v>553</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563</v>
      </c>
      <c r="C77" s="969"/>
      <c r="D77" s="969"/>
      <c r="E77" s="969"/>
      <c r="F77" s="969"/>
      <c r="G77" s="969"/>
      <c r="H77" s="969"/>
      <c r="I77" s="969"/>
      <c r="J77" s="969"/>
      <c r="K77" s="969"/>
      <c r="L77" s="969"/>
      <c r="M77" s="969"/>
      <c r="N77" s="969"/>
      <c r="O77" s="969"/>
      <c r="P77" s="970"/>
      <c r="Q77" s="972">
        <v>250</v>
      </c>
      <c r="R77" s="973"/>
      <c r="S77" s="973"/>
      <c r="T77" s="973"/>
      <c r="U77" s="974"/>
      <c r="V77" s="975">
        <v>240</v>
      </c>
      <c r="W77" s="973"/>
      <c r="X77" s="973"/>
      <c r="Y77" s="973"/>
      <c r="Z77" s="974"/>
      <c r="AA77" s="975">
        <v>11</v>
      </c>
      <c r="AB77" s="973"/>
      <c r="AC77" s="973"/>
      <c r="AD77" s="973"/>
      <c r="AE77" s="974"/>
      <c r="AF77" s="975">
        <v>11</v>
      </c>
      <c r="AG77" s="973"/>
      <c r="AH77" s="973"/>
      <c r="AI77" s="973"/>
      <c r="AJ77" s="974"/>
      <c r="AK77" s="975" t="s">
        <v>553</v>
      </c>
      <c r="AL77" s="973"/>
      <c r="AM77" s="973"/>
      <c r="AN77" s="973"/>
      <c r="AO77" s="974"/>
      <c r="AP77" s="975">
        <v>548</v>
      </c>
      <c r="AQ77" s="973"/>
      <c r="AR77" s="973"/>
      <c r="AS77" s="973"/>
      <c r="AT77" s="974"/>
      <c r="AU77" s="975">
        <v>68</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564</v>
      </c>
      <c r="C78" s="969"/>
      <c r="D78" s="969"/>
      <c r="E78" s="969"/>
      <c r="F78" s="969"/>
      <c r="G78" s="969"/>
      <c r="H78" s="969"/>
      <c r="I78" s="969"/>
      <c r="J78" s="969"/>
      <c r="K78" s="969"/>
      <c r="L78" s="969"/>
      <c r="M78" s="969"/>
      <c r="N78" s="969"/>
      <c r="O78" s="969"/>
      <c r="P78" s="970"/>
      <c r="Q78" s="971">
        <v>379</v>
      </c>
      <c r="R78" s="965"/>
      <c r="S78" s="965"/>
      <c r="T78" s="965"/>
      <c r="U78" s="965"/>
      <c r="V78" s="965">
        <v>372</v>
      </c>
      <c r="W78" s="965"/>
      <c r="X78" s="965"/>
      <c r="Y78" s="965"/>
      <c r="Z78" s="965"/>
      <c r="AA78" s="965">
        <v>7</v>
      </c>
      <c r="AB78" s="965"/>
      <c r="AC78" s="965"/>
      <c r="AD78" s="965"/>
      <c r="AE78" s="965"/>
      <c r="AF78" s="965">
        <v>7</v>
      </c>
      <c r="AG78" s="965"/>
      <c r="AH78" s="965"/>
      <c r="AI78" s="965"/>
      <c r="AJ78" s="965"/>
      <c r="AK78" s="965" t="s">
        <v>553</v>
      </c>
      <c r="AL78" s="965"/>
      <c r="AM78" s="965"/>
      <c r="AN78" s="965"/>
      <c r="AO78" s="965"/>
      <c r="AP78" s="965" t="s">
        <v>566</v>
      </c>
      <c r="AQ78" s="965"/>
      <c r="AR78" s="965"/>
      <c r="AS78" s="965"/>
      <c r="AT78" s="965"/>
      <c r="AU78" s="965" t="s">
        <v>566</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5942</v>
      </c>
      <c r="AG88" s="953"/>
      <c r="AH88" s="953"/>
      <c r="AI88" s="953"/>
      <c r="AJ88" s="953"/>
      <c r="AK88" s="957"/>
      <c r="AL88" s="957"/>
      <c r="AM88" s="957"/>
      <c r="AN88" s="957"/>
      <c r="AO88" s="957"/>
      <c r="AP88" s="953">
        <v>785</v>
      </c>
      <c r="AQ88" s="953"/>
      <c r="AR88" s="953"/>
      <c r="AS88" s="953"/>
      <c r="AT88" s="953"/>
      <c r="AU88" s="953">
        <v>136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505</v>
      </c>
      <c r="CS102" s="945"/>
      <c r="CT102" s="945"/>
      <c r="CU102" s="945"/>
      <c r="CV102" s="946"/>
      <c r="CW102" s="944">
        <v>890</v>
      </c>
      <c r="CX102" s="945"/>
      <c r="CY102" s="945"/>
      <c r="CZ102" s="945"/>
      <c r="DA102" s="946"/>
      <c r="DB102" s="944" t="s">
        <v>567</v>
      </c>
      <c r="DC102" s="945"/>
      <c r="DD102" s="945"/>
      <c r="DE102" s="945"/>
      <c r="DF102" s="946"/>
      <c r="DG102" s="944">
        <v>1672</v>
      </c>
      <c r="DH102" s="945"/>
      <c r="DI102" s="945"/>
      <c r="DJ102" s="945"/>
      <c r="DK102" s="946"/>
      <c r="DL102" s="944" t="s">
        <v>553</v>
      </c>
      <c r="DM102" s="945"/>
      <c r="DN102" s="945"/>
      <c r="DO102" s="945"/>
      <c r="DP102" s="946"/>
      <c r="DQ102" s="944">
        <v>498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285</v>
      </c>
      <c r="AG109" s="886"/>
      <c r="AH109" s="886"/>
      <c r="AI109" s="886"/>
      <c r="AJ109" s="887"/>
      <c r="AK109" s="888" t="s">
        <v>284</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285</v>
      </c>
      <c r="BW109" s="886"/>
      <c r="BX109" s="886"/>
      <c r="BY109" s="886"/>
      <c r="BZ109" s="887"/>
      <c r="CA109" s="888" t="s">
        <v>284</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285</v>
      </c>
      <c r="DM109" s="886"/>
      <c r="DN109" s="886"/>
      <c r="DO109" s="886"/>
      <c r="DP109" s="887"/>
      <c r="DQ109" s="888" t="s">
        <v>284</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10530188</v>
      </c>
      <c r="AB110" s="871"/>
      <c r="AC110" s="871"/>
      <c r="AD110" s="871"/>
      <c r="AE110" s="872"/>
      <c r="AF110" s="873">
        <v>10403243</v>
      </c>
      <c r="AG110" s="871"/>
      <c r="AH110" s="871"/>
      <c r="AI110" s="871"/>
      <c r="AJ110" s="872"/>
      <c r="AK110" s="873">
        <v>10480577</v>
      </c>
      <c r="AL110" s="871"/>
      <c r="AM110" s="871"/>
      <c r="AN110" s="871"/>
      <c r="AO110" s="872"/>
      <c r="AP110" s="874">
        <v>22.3</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97044399</v>
      </c>
      <c r="BR110" s="798"/>
      <c r="BS110" s="798"/>
      <c r="BT110" s="798"/>
      <c r="BU110" s="798"/>
      <c r="BV110" s="798">
        <v>95899393</v>
      </c>
      <c r="BW110" s="798"/>
      <c r="BX110" s="798"/>
      <c r="BY110" s="798"/>
      <c r="BZ110" s="798"/>
      <c r="CA110" s="798">
        <v>95045333</v>
      </c>
      <c r="CB110" s="798"/>
      <c r="CC110" s="798"/>
      <c r="CD110" s="798"/>
      <c r="CE110" s="798"/>
      <c r="CF110" s="859">
        <v>202.6</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3037752</v>
      </c>
      <c r="BR111" s="769"/>
      <c r="BS111" s="769"/>
      <c r="BT111" s="769"/>
      <c r="BU111" s="769"/>
      <c r="BV111" s="769">
        <v>2270206</v>
      </c>
      <c r="BW111" s="769"/>
      <c r="BX111" s="769"/>
      <c r="BY111" s="769"/>
      <c r="BZ111" s="769"/>
      <c r="CA111" s="769">
        <v>762486</v>
      </c>
      <c r="CB111" s="769"/>
      <c r="CC111" s="769"/>
      <c r="CD111" s="769"/>
      <c r="CE111" s="769"/>
      <c r="CF111" s="846">
        <v>1.6</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58333</v>
      </c>
      <c r="AB112" s="782"/>
      <c r="AC112" s="782"/>
      <c r="AD112" s="782"/>
      <c r="AE112" s="783"/>
      <c r="AF112" s="784">
        <v>51667</v>
      </c>
      <c r="AG112" s="782"/>
      <c r="AH112" s="782"/>
      <c r="AI112" s="782"/>
      <c r="AJ112" s="783"/>
      <c r="AK112" s="784">
        <v>48333</v>
      </c>
      <c r="AL112" s="782"/>
      <c r="AM112" s="782"/>
      <c r="AN112" s="782"/>
      <c r="AO112" s="783"/>
      <c r="AP112" s="752">
        <v>0.1</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68564946</v>
      </c>
      <c r="BR112" s="769"/>
      <c r="BS112" s="769"/>
      <c r="BT112" s="769"/>
      <c r="BU112" s="769"/>
      <c r="BV112" s="769">
        <v>68492085</v>
      </c>
      <c r="BW112" s="769"/>
      <c r="BX112" s="769"/>
      <c r="BY112" s="769"/>
      <c r="BZ112" s="769"/>
      <c r="CA112" s="769">
        <v>66791138</v>
      </c>
      <c r="CB112" s="769"/>
      <c r="CC112" s="769"/>
      <c r="CD112" s="769"/>
      <c r="CE112" s="769"/>
      <c r="CF112" s="846">
        <v>142.4</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608294</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4754567</v>
      </c>
      <c r="AB113" s="907"/>
      <c r="AC113" s="907"/>
      <c r="AD113" s="907"/>
      <c r="AE113" s="908"/>
      <c r="AF113" s="909">
        <v>4838578</v>
      </c>
      <c r="AG113" s="907"/>
      <c r="AH113" s="907"/>
      <c r="AI113" s="907"/>
      <c r="AJ113" s="908"/>
      <c r="AK113" s="909">
        <v>4815714</v>
      </c>
      <c r="AL113" s="907"/>
      <c r="AM113" s="907"/>
      <c r="AN113" s="907"/>
      <c r="AO113" s="908"/>
      <c r="AP113" s="910">
        <v>10.3</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197757</v>
      </c>
      <c r="BR113" s="769"/>
      <c r="BS113" s="769"/>
      <c r="BT113" s="769"/>
      <c r="BU113" s="769"/>
      <c r="BV113" s="769">
        <v>161525</v>
      </c>
      <c r="BW113" s="769"/>
      <c r="BX113" s="769"/>
      <c r="BY113" s="769"/>
      <c r="BZ113" s="769"/>
      <c r="CA113" s="769">
        <v>136416</v>
      </c>
      <c r="CB113" s="769"/>
      <c r="CC113" s="769"/>
      <c r="CD113" s="769"/>
      <c r="CE113" s="769"/>
      <c r="CF113" s="846">
        <v>0.3</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77130</v>
      </c>
      <c r="AB114" s="782"/>
      <c r="AC114" s="782"/>
      <c r="AD114" s="782"/>
      <c r="AE114" s="783"/>
      <c r="AF114" s="784">
        <v>31146</v>
      </c>
      <c r="AG114" s="782"/>
      <c r="AH114" s="782"/>
      <c r="AI114" s="782"/>
      <c r="AJ114" s="783"/>
      <c r="AK114" s="784">
        <v>27815</v>
      </c>
      <c r="AL114" s="782"/>
      <c r="AM114" s="782"/>
      <c r="AN114" s="782"/>
      <c r="AO114" s="783"/>
      <c r="AP114" s="752">
        <v>0.1</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17476168</v>
      </c>
      <c r="BR114" s="769"/>
      <c r="BS114" s="769"/>
      <c r="BT114" s="769"/>
      <c r="BU114" s="769"/>
      <c r="BV114" s="769">
        <v>16796278</v>
      </c>
      <c r="BW114" s="769"/>
      <c r="BX114" s="769"/>
      <c r="BY114" s="769"/>
      <c r="BZ114" s="769"/>
      <c r="CA114" s="769">
        <v>16055254</v>
      </c>
      <c r="CB114" s="769"/>
      <c r="CC114" s="769"/>
      <c r="CD114" s="769"/>
      <c r="CE114" s="769"/>
      <c r="CF114" s="846">
        <v>34.200000000000003</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v>550090</v>
      </c>
      <c r="BR115" s="769"/>
      <c r="BS115" s="769"/>
      <c r="BT115" s="769"/>
      <c r="BU115" s="769"/>
      <c r="BV115" s="769">
        <v>610780</v>
      </c>
      <c r="BW115" s="769"/>
      <c r="BX115" s="769"/>
      <c r="BY115" s="769"/>
      <c r="BZ115" s="769"/>
      <c r="CA115" s="769">
        <v>523263</v>
      </c>
      <c r="CB115" s="769"/>
      <c r="CC115" s="769"/>
      <c r="CD115" s="769"/>
      <c r="CE115" s="769"/>
      <c r="CF115" s="846">
        <v>1.1000000000000001</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2429458</v>
      </c>
      <c r="DH115" s="782"/>
      <c r="DI115" s="782"/>
      <c r="DJ115" s="782"/>
      <c r="DK115" s="783"/>
      <c r="DL115" s="784">
        <v>2270206</v>
      </c>
      <c r="DM115" s="782"/>
      <c r="DN115" s="782"/>
      <c r="DO115" s="782"/>
      <c r="DP115" s="783"/>
      <c r="DQ115" s="784">
        <v>762486</v>
      </c>
      <c r="DR115" s="782"/>
      <c r="DS115" s="782"/>
      <c r="DT115" s="782"/>
      <c r="DU115" s="783"/>
      <c r="DV115" s="752">
        <v>1.6</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137</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15420355</v>
      </c>
      <c r="AB117" s="893"/>
      <c r="AC117" s="893"/>
      <c r="AD117" s="893"/>
      <c r="AE117" s="894"/>
      <c r="AF117" s="896">
        <v>15324634</v>
      </c>
      <c r="AG117" s="893"/>
      <c r="AH117" s="893"/>
      <c r="AI117" s="893"/>
      <c r="AJ117" s="894"/>
      <c r="AK117" s="896">
        <v>15372439</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285</v>
      </c>
      <c r="AG118" s="886"/>
      <c r="AH118" s="886"/>
      <c r="AI118" s="886"/>
      <c r="AJ118" s="887"/>
      <c r="AK118" s="888" t="s">
        <v>284</v>
      </c>
      <c r="AL118" s="886"/>
      <c r="AM118" s="886"/>
      <c r="AN118" s="886"/>
      <c r="AO118" s="887"/>
      <c r="AP118" s="889" t="s">
        <v>408</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436</v>
      </c>
      <c r="BP118" s="836"/>
      <c r="BQ118" s="855">
        <v>186871112</v>
      </c>
      <c r="BR118" s="856"/>
      <c r="BS118" s="856"/>
      <c r="BT118" s="856"/>
      <c r="BU118" s="856"/>
      <c r="BV118" s="856">
        <v>184230267</v>
      </c>
      <c r="BW118" s="856"/>
      <c r="BX118" s="856"/>
      <c r="BY118" s="856"/>
      <c r="BZ118" s="856"/>
      <c r="CA118" s="856">
        <v>179313890</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7243547</v>
      </c>
      <c r="BR119" s="798"/>
      <c r="BS119" s="798"/>
      <c r="BT119" s="798"/>
      <c r="BU119" s="798"/>
      <c r="BV119" s="798">
        <v>10890558</v>
      </c>
      <c r="BW119" s="798"/>
      <c r="BX119" s="798"/>
      <c r="BY119" s="798"/>
      <c r="BZ119" s="798"/>
      <c r="CA119" s="798">
        <v>12383006</v>
      </c>
      <c r="CB119" s="798"/>
      <c r="CC119" s="798"/>
      <c r="CD119" s="798"/>
      <c r="CE119" s="798"/>
      <c r="CF119" s="859">
        <v>26.4</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21088244</v>
      </c>
      <c r="BR120" s="769"/>
      <c r="BS120" s="769"/>
      <c r="BT120" s="769"/>
      <c r="BU120" s="769"/>
      <c r="BV120" s="769">
        <v>20045974</v>
      </c>
      <c r="BW120" s="769"/>
      <c r="BX120" s="769"/>
      <c r="BY120" s="769"/>
      <c r="BZ120" s="769"/>
      <c r="CA120" s="769">
        <v>18741196</v>
      </c>
      <c r="CB120" s="769"/>
      <c r="CC120" s="769"/>
      <c r="CD120" s="769"/>
      <c r="CE120" s="769"/>
      <c r="CF120" s="846">
        <v>39.9</v>
      </c>
      <c r="CG120" s="847"/>
      <c r="CH120" s="847"/>
      <c r="CI120" s="847"/>
      <c r="CJ120" s="847"/>
      <c r="CK120" s="848" t="s">
        <v>442</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61792602</v>
      </c>
      <c r="DH120" s="798"/>
      <c r="DI120" s="798"/>
      <c r="DJ120" s="798"/>
      <c r="DK120" s="798"/>
      <c r="DL120" s="798">
        <v>61756420</v>
      </c>
      <c r="DM120" s="798"/>
      <c r="DN120" s="798"/>
      <c r="DO120" s="798"/>
      <c r="DP120" s="798"/>
      <c r="DQ120" s="798">
        <v>60475180</v>
      </c>
      <c r="DR120" s="798"/>
      <c r="DS120" s="798"/>
      <c r="DT120" s="798"/>
      <c r="DU120" s="798"/>
      <c r="DV120" s="799">
        <v>128.9</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102548997</v>
      </c>
      <c r="BR121" s="856"/>
      <c r="BS121" s="856"/>
      <c r="BT121" s="856"/>
      <c r="BU121" s="856"/>
      <c r="BV121" s="856">
        <v>102688239</v>
      </c>
      <c r="BW121" s="856"/>
      <c r="BX121" s="856"/>
      <c r="BY121" s="856"/>
      <c r="BZ121" s="856"/>
      <c r="CA121" s="856">
        <v>102543194</v>
      </c>
      <c r="CB121" s="856"/>
      <c r="CC121" s="856"/>
      <c r="CD121" s="856"/>
      <c r="CE121" s="856"/>
      <c r="CF121" s="857">
        <v>218.5</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4890229</v>
      </c>
      <c r="DH121" s="769"/>
      <c r="DI121" s="769"/>
      <c r="DJ121" s="769"/>
      <c r="DK121" s="769"/>
      <c r="DL121" s="769">
        <v>4961382</v>
      </c>
      <c r="DM121" s="769"/>
      <c r="DN121" s="769"/>
      <c r="DO121" s="769"/>
      <c r="DP121" s="769"/>
      <c r="DQ121" s="769">
        <v>4730995</v>
      </c>
      <c r="DR121" s="769"/>
      <c r="DS121" s="769"/>
      <c r="DT121" s="769"/>
      <c r="DU121" s="769"/>
      <c r="DV121" s="821">
        <v>10.1</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445</v>
      </c>
      <c r="BP122" s="836"/>
      <c r="BQ122" s="837">
        <v>130880788</v>
      </c>
      <c r="BR122" s="838"/>
      <c r="BS122" s="838"/>
      <c r="BT122" s="838"/>
      <c r="BU122" s="838"/>
      <c r="BV122" s="838">
        <v>133624771</v>
      </c>
      <c r="BW122" s="838"/>
      <c r="BX122" s="838"/>
      <c r="BY122" s="838"/>
      <c r="BZ122" s="838"/>
      <c r="CA122" s="838">
        <v>133667396</v>
      </c>
      <c r="CB122" s="838"/>
      <c r="CC122" s="838"/>
      <c r="CD122" s="838"/>
      <c r="CE122" s="838"/>
      <c r="CF122" s="741"/>
      <c r="CG122" s="742"/>
      <c r="CH122" s="742"/>
      <c r="CI122" s="742"/>
      <c r="CJ122" s="839"/>
      <c r="CK122" s="849"/>
      <c r="CL122" s="810"/>
      <c r="CM122" s="810"/>
      <c r="CN122" s="810"/>
      <c r="CO122" s="811"/>
      <c r="CP122" s="826" t="s">
        <v>392</v>
      </c>
      <c r="CQ122" s="827"/>
      <c r="CR122" s="827"/>
      <c r="CS122" s="827"/>
      <c r="CT122" s="827"/>
      <c r="CU122" s="827"/>
      <c r="CV122" s="827"/>
      <c r="CW122" s="827"/>
      <c r="CX122" s="827"/>
      <c r="CY122" s="827"/>
      <c r="CZ122" s="827"/>
      <c r="DA122" s="827"/>
      <c r="DB122" s="827"/>
      <c r="DC122" s="827"/>
      <c r="DD122" s="827"/>
      <c r="DE122" s="827"/>
      <c r="DF122" s="828"/>
      <c r="DG122" s="768">
        <v>327815</v>
      </c>
      <c r="DH122" s="769"/>
      <c r="DI122" s="769"/>
      <c r="DJ122" s="769"/>
      <c r="DK122" s="769"/>
      <c r="DL122" s="769">
        <v>445383</v>
      </c>
      <c r="DM122" s="769"/>
      <c r="DN122" s="769"/>
      <c r="DO122" s="769"/>
      <c r="DP122" s="769"/>
      <c r="DQ122" s="769">
        <v>548329</v>
      </c>
      <c r="DR122" s="769"/>
      <c r="DS122" s="769"/>
      <c r="DT122" s="769"/>
      <c r="DU122" s="769"/>
      <c r="DV122" s="821">
        <v>1.2</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121.7</v>
      </c>
      <c r="BR123" s="830"/>
      <c r="BS123" s="830"/>
      <c r="BT123" s="830"/>
      <c r="BU123" s="830"/>
      <c r="BV123" s="830">
        <v>110.4</v>
      </c>
      <c r="BW123" s="830"/>
      <c r="BX123" s="830"/>
      <c r="BY123" s="830"/>
      <c r="BZ123" s="830"/>
      <c r="CA123" s="830">
        <v>97.2</v>
      </c>
      <c r="CB123" s="830"/>
      <c r="CC123" s="830"/>
      <c r="CD123" s="830"/>
      <c r="CE123" s="830"/>
      <c r="CF123" s="728"/>
      <c r="CG123" s="729"/>
      <c r="CH123" s="729"/>
      <c r="CI123" s="729"/>
      <c r="CJ123" s="831"/>
      <c r="CK123" s="849"/>
      <c r="CL123" s="810"/>
      <c r="CM123" s="810"/>
      <c r="CN123" s="810"/>
      <c r="CO123" s="811"/>
      <c r="CP123" s="826" t="s">
        <v>384</v>
      </c>
      <c r="CQ123" s="827"/>
      <c r="CR123" s="827"/>
      <c r="CS123" s="827"/>
      <c r="CT123" s="827"/>
      <c r="CU123" s="827"/>
      <c r="CV123" s="827"/>
      <c r="CW123" s="827"/>
      <c r="CX123" s="827"/>
      <c r="CY123" s="827"/>
      <c r="CZ123" s="827"/>
      <c r="DA123" s="827"/>
      <c r="DB123" s="827"/>
      <c r="DC123" s="827"/>
      <c r="DD123" s="827"/>
      <c r="DE123" s="827"/>
      <c r="DF123" s="828"/>
      <c r="DG123" s="781">
        <v>918047</v>
      </c>
      <c r="DH123" s="782"/>
      <c r="DI123" s="782"/>
      <c r="DJ123" s="782"/>
      <c r="DK123" s="783"/>
      <c r="DL123" s="784">
        <v>726030</v>
      </c>
      <c r="DM123" s="782"/>
      <c r="DN123" s="782"/>
      <c r="DO123" s="782"/>
      <c r="DP123" s="783"/>
      <c r="DQ123" s="784">
        <v>536847</v>
      </c>
      <c r="DR123" s="782"/>
      <c r="DS123" s="782"/>
      <c r="DT123" s="782"/>
      <c r="DU123" s="783"/>
      <c r="DV123" s="752">
        <v>1.1000000000000001</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244641</v>
      </c>
      <c r="DH124" s="715"/>
      <c r="DI124" s="715"/>
      <c r="DJ124" s="715"/>
      <c r="DK124" s="716"/>
      <c r="DL124" s="717">
        <v>209339</v>
      </c>
      <c r="DM124" s="715"/>
      <c r="DN124" s="715"/>
      <c r="DO124" s="715"/>
      <c r="DP124" s="716"/>
      <c r="DQ124" s="717">
        <v>171976</v>
      </c>
      <c r="DR124" s="715"/>
      <c r="DS124" s="715"/>
      <c r="DT124" s="715"/>
      <c r="DU124" s="716"/>
      <c r="DV124" s="805">
        <v>0.4</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v>534430</v>
      </c>
      <c r="DH126" s="769"/>
      <c r="DI126" s="769"/>
      <c r="DJ126" s="769"/>
      <c r="DK126" s="769"/>
      <c r="DL126" s="769">
        <v>597464</v>
      </c>
      <c r="DM126" s="769"/>
      <c r="DN126" s="769"/>
      <c r="DO126" s="769"/>
      <c r="DP126" s="769"/>
      <c r="DQ126" s="769">
        <v>497596</v>
      </c>
      <c r="DR126" s="769"/>
      <c r="DS126" s="769"/>
      <c r="DT126" s="769"/>
      <c r="DU126" s="769"/>
      <c r="DV126" s="821">
        <v>1.1000000000000001</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456</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v>15660</v>
      </c>
      <c r="DH127" s="818"/>
      <c r="DI127" s="818"/>
      <c r="DJ127" s="818"/>
      <c r="DK127" s="818"/>
      <c r="DL127" s="818">
        <v>13316</v>
      </c>
      <c r="DM127" s="818"/>
      <c r="DN127" s="818"/>
      <c r="DO127" s="818"/>
      <c r="DP127" s="818"/>
      <c r="DQ127" s="818">
        <v>25667</v>
      </c>
      <c r="DR127" s="818"/>
      <c r="DS127" s="818"/>
      <c r="DT127" s="818"/>
      <c r="DU127" s="818"/>
      <c r="DV127" s="819">
        <v>0.1</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2004136</v>
      </c>
      <c r="AB128" s="722"/>
      <c r="AC128" s="722"/>
      <c r="AD128" s="722"/>
      <c r="AE128" s="723"/>
      <c r="AF128" s="724">
        <v>1902441</v>
      </c>
      <c r="AG128" s="722"/>
      <c r="AH128" s="722"/>
      <c r="AI128" s="722"/>
      <c r="AJ128" s="723"/>
      <c r="AK128" s="724">
        <v>1871290</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54587421</v>
      </c>
      <c r="AB129" s="782"/>
      <c r="AC129" s="782"/>
      <c r="AD129" s="782"/>
      <c r="AE129" s="783"/>
      <c r="AF129" s="784">
        <v>54533642</v>
      </c>
      <c r="AG129" s="782"/>
      <c r="AH129" s="782"/>
      <c r="AI129" s="782"/>
      <c r="AJ129" s="783"/>
      <c r="AK129" s="784">
        <v>55770998</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10.199999999999999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8580601</v>
      </c>
      <c r="AB130" s="782"/>
      <c r="AC130" s="782"/>
      <c r="AD130" s="782"/>
      <c r="AE130" s="783"/>
      <c r="AF130" s="784">
        <v>8721679</v>
      </c>
      <c r="AG130" s="782"/>
      <c r="AH130" s="782"/>
      <c r="AI130" s="782"/>
      <c r="AJ130" s="783"/>
      <c r="AK130" s="784">
        <v>8850764</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97.2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46006820</v>
      </c>
      <c r="AB131" s="715"/>
      <c r="AC131" s="715"/>
      <c r="AD131" s="715"/>
      <c r="AE131" s="716"/>
      <c r="AF131" s="717">
        <v>45811963</v>
      </c>
      <c r="AG131" s="715"/>
      <c r="AH131" s="715"/>
      <c r="AI131" s="715"/>
      <c r="AJ131" s="716"/>
      <c r="AK131" s="717">
        <v>46920234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10.51065472</v>
      </c>
      <c r="AB132" s="738"/>
      <c r="AC132" s="738"/>
      <c r="AD132" s="738"/>
      <c r="AE132" s="739"/>
      <c r="AF132" s="740">
        <v>10.260450970000001</v>
      </c>
      <c r="AG132" s="738"/>
      <c r="AH132" s="738"/>
      <c r="AI132" s="738"/>
      <c r="AJ132" s="739"/>
      <c r="AK132" s="740">
        <v>9.9112566540000007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10.6</v>
      </c>
      <c r="AB133" s="747"/>
      <c r="AC133" s="747"/>
      <c r="AD133" s="747"/>
      <c r="AE133" s="748"/>
      <c r="AF133" s="746">
        <v>10.4</v>
      </c>
      <c r="AG133" s="747"/>
      <c r="AH133" s="747"/>
      <c r="AI133" s="747"/>
      <c r="AJ133" s="748"/>
      <c r="AK133" s="746">
        <v>10.199999999999999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A19" zoomScale="80" zoomScaleNormal="80" zoomScaleSheetLayoutView="85" workbookViewId="0">
      <selection activeCell="P75" sqref="P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1"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31" t="s">
        <v>477</v>
      </c>
      <c r="H9" s="1132"/>
      <c r="I9" s="1132"/>
      <c r="J9" s="1133"/>
      <c r="K9" s="263">
        <v>16180532</v>
      </c>
      <c r="L9" s="264">
        <v>59258</v>
      </c>
      <c r="M9" s="265">
        <v>55535</v>
      </c>
      <c r="N9" s="266">
        <v>6.7</v>
      </c>
    </row>
    <row r="10" spans="1:16">
      <c r="A10" s="248"/>
      <c r="B10" s="244"/>
      <c r="C10" s="244"/>
      <c r="D10" s="244"/>
      <c r="E10" s="244"/>
      <c r="F10" s="244"/>
      <c r="G10" s="1131" t="s">
        <v>478</v>
      </c>
      <c r="H10" s="1132"/>
      <c r="I10" s="1132"/>
      <c r="J10" s="1133"/>
      <c r="K10" s="267">
        <v>389773</v>
      </c>
      <c r="L10" s="268">
        <v>1427</v>
      </c>
      <c r="M10" s="269">
        <v>3368</v>
      </c>
      <c r="N10" s="270">
        <v>-57.6</v>
      </c>
    </row>
    <row r="11" spans="1:16" ht="13.5" customHeight="1">
      <c r="A11" s="248"/>
      <c r="B11" s="244"/>
      <c r="C11" s="244"/>
      <c r="D11" s="244"/>
      <c r="E11" s="244"/>
      <c r="F11" s="244"/>
      <c r="G11" s="1131" t="s">
        <v>479</v>
      </c>
      <c r="H11" s="1132"/>
      <c r="I11" s="1132"/>
      <c r="J11" s="1133"/>
      <c r="K11" s="267">
        <v>93705</v>
      </c>
      <c r="L11" s="268">
        <v>343</v>
      </c>
      <c r="M11" s="269">
        <v>1911</v>
      </c>
      <c r="N11" s="270">
        <v>-82.1</v>
      </c>
    </row>
    <row r="12" spans="1:16" ht="13.5" customHeight="1">
      <c r="A12" s="248"/>
      <c r="B12" s="244"/>
      <c r="C12" s="244"/>
      <c r="D12" s="244"/>
      <c r="E12" s="244"/>
      <c r="F12" s="244"/>
      <c r="G12" s="1131" t="s">
        <v>480</v>
      </c>
      <c r="H12" s="1132"/>
      <c r="I12" s="1132"/>
      <c r="J12" s="1133"/>
      <c r="K12" s="267" t="s">
        <v>481</v>
      </c>
      <c r="L12" s="268" t="s">
        <v>481</v>
      </c>
      <c r="M12" s="269">
        <v>1237</v>
      </c>
      <c r="N12" s="270" t="s">
        <v>481</v>
      </c>
    </row>
    <row r="13" spans="1:16" ht="13.5" customHeight="1">
      <c r="A13" s="248"/>
      <c r="B13" s="244"/>
      <c r="C13" s="244"/>
      <c r="D13" s="244"/>
      <c r="E13" s="244"/>
      <c r="F13" s="244"/>
      <c r="G13" s="1131" t="s">
        <v>482</v>
      </c>
      <c r="H13" s="1132"/>
      <c r="I13" s="1132"/>
      <c r="J13" s="1133"/>
      <c r="K13" s="267" t="s">
        <v>481</v>
      </c>
      <c r="L13" s="268" t="s">
        <v>481</v>
      </c>
      <c r="M13" s="269">
        <v>28</v>
      </c>
      <c r="N13" s="270" t="s">
        <v>481</v>
      </c>
    </row>
    <row r="14" spans="1:16" ht="13.5" customHeight="1">
      <c r="A14" s="248"/>
      <c r="B14" s="244"/>
      <c r="C14" s="244"/>
      <c r="D14" s="244"/>
      <c r="E14" s="244"/>
      <c r="F14" s="244"/>
      <c r="G14" s="1131" t="s">
        <v>483</v>
      </c>
      <c r="H14" s="1132"/>
      <c r="I14" s="1132"/>
      <c r="J14" s="1133"/>
      <c r="K14" s="267">
        <v>650660</v>
      </c>
      <c r="L14" s="268">
        <v>2383</v>
      </c>
      <c r="M14" s="269">
        <v>1900</v>
      </c>
      <c r="N14" s="270">
        <v>25.4</v>
      </c>
    </row>
    <row r="15" spans="1:16" ht="13.5" customHeight="1">
      <c r="A15" s="248"/>
      <c r="B15" s="244"/>
      <c r="C15" s="244"/>
      <c r="D15" s="244"/>
      <c r="E15" s="244"/>
      <c r="F15" s="244"/>
      <c r="G15" s="1131" t="s">
        <v>484</v>
      </c>
      <c r="H15" s="1132"/>
      <c r="I15" s="1132"/>
      <c r="J15" s="1133"/>
      <c r="K15" s="267">
        <v>422697</v>
      </c>
      <c r="L15" s="268">
        <v>1548</v>
      </c>
      <c r="M15" s="269">
        <v>1089</v>
      </c>
      <c r="N15" s="270">
        <v>42.1</v>
      </c>
    </row>
    <row r="16" spans="1:16">
      <c r="A16" s="248"/>
      <c r="B16" s="244"/>
      <c r="C16" s="244"/>
      <c r="D16" s="244"/>
      <c r="E16" s="244"/>
      <c r="F16" s="244"/>
      <c r="G16" s="1134" t="s">
        <v>485</v>
      </c>
      <c r="H16" s="1135"/>
      <c r="I16" s="1135"/>
      <c r="J16" s="1136"/>
      <c r="K16" s="268">
        <v>-1878891</v>
      </c>
      <c r="L16" s="268">
        <v>-6881</v>
      </c>
      <c r="M16" s="269">
        <v>-5815</v>
      </c>
      <c r="N16" s="270">
        <v>18.3</v>
      </c>
    </row>
    <row r="17" spans="1:16">
      <c r="A17" s="248"/>
      <c r="B17" s="244"/>
      <c r="C17" s="244"/>
      <c r="D17" s="244"/>
      <c r="E17" s="244"/>
      <c r="F17" s="244"/>
      <c r="G17" s="1134" t="s">
        <v>169</v>
      </c>
      <c r="H17" s="1135"/>
      <c r="I17" s="1135"/>
      <c r="J17" s="1136"/>
      <c r="K17" s="268">
        <v>15858476</v>
      </c>
      <c r="L17" s="268">
        <v>58078</v>
      </c>
      <c r="M17" s="269">
        <v>59252</v>
      </c>
      <c r="N17" s="270">
        <v>-2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8" t="s">
        <v>490</v>
      </c>
      <c r="H21" s="1129"/>
      <c r="I21" s="1129"/>
      <c r="J21" s="1130"/>
      <c r="K21" s="280">
        <v>6.47</v>
      </c>
      <c r="L21" s="281">
        <v>6.1</v>
      </c>
      <c r="M21" s="282">
        <v>0.37</v>
      </c>
      <c r="N21" s="249"/>
      <c r="O21" s="283"/>
      <c r="P21" s="279"/>
    </row>
    <row r="22" spans="1:16" s="284" customFormat="1">
      <c r="A22" s="279"/>
      <c r="B22" s="249"/>
      <c r="C22" s="249"/>
      <c r="D22" s="249"/>
      <c r="E22" s="249"/>
      <c r="F22" s="249"/>
      <c r="G22" s="1128" t="s">
        <v>491</v>
      </c>
      <c r="H22" s="1129"/>
      <c r="I22" s="1129"/>
      <c r="J22" s="1130"/>
      <c r="K22" s="285">
        <v>100.1</v>
      </c>
      <c r="L22" s="286">
        <v>99.9</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19" t="s">
        <v>495</v>
      </c>
      <c r="H32" s="1120"/>
      <c r="I32" s="1120"/>
      <c r="J32" s="1121"/>
      <c r="K32" s="294">
        <v>10480577</v>
      </c>
      <c r="L32" s="294">
        <v>38383</v>
      </c>
      <c r="M32" s="295">
        <v>34486</v>
      </c>
      <c r="N32" s="296">
        <v>11.3</v>
      </c>
    </row>
    <row r="33" spans="1:16" ht="13.5" customHeight="1">
      <c r="A33" s="248"/>
      <c r="B33" s="244"/>
      <c r="C33" s="244"/>
      <c r="D33" s="244"/>
      <c r="E33" s="244"/>
      <c r="F33" s="244"/>
      <c r="G33" s="1119" t="s">
        <v>496</v>
      </c>
      <c r="H33" s="1120"/>
      <c r="I33" s="1120"/>
      <c r="J33" s="1121"/>
      <c r="K33" s="294" t="s">
        <v>481</v>
      </c>
      <c r="L33" s="294" t="s">
        <v>481</v>
      </c>
      <c r="M33" s="295">
        <v>2</v>
      </c>
      <c r="N33" s="296" t="s">
        <v>481</v>
      </c>
    </row>
    <row r="34" spans="1:16" ht="27" customHeight="1">
      <c r="A34" s="248"/>
      <c r="B34" s="244"/>
      <c r="C34" s="244"/>
      <c r="D34" s="244"/>
      <c r="E34" s="244"/>
      <c r="F34" s="244"/>
      <c r="G34" s="1119" t="s">
        <v>497</v>
      </c>
      <c r="H34" s="1120"/>
      <c r="I34" s="1120"/>
      <c r="J34" s="1121"/>
      <c r="K34" s="294">
        <v>48333</v>
      </c>
      <c r="L34" s="294">
        <v>177</v>
      </c>
      <c r="M34" s="295">
        <v>70</v>
      </c>
      <c r="N34" s="296">
        <v>152.9</v>
      </c>
    </row>
    <row r="35" spans="1:16" ht="27" customHeight="1">
      <c r="A35" s="248"/>
      <c r="B35" s="244"/>
      <c r="C35" s="244"/>
      <c r="D35" s="244"/>
      <c r="E35" s="244"/>
      <c r="F35" s="244"/>
      <c r="G35" s="1119" t="s">
        <v>498</v>
      </c>
      <c r="H35" s="1120"/>
      <c r="I35" s="1120"/>
      <c r="J35" s="1121"/>
      <c r="K35" s="294">
        <v>4815714</v>
      </c>
      <c r="L35" s="294">
        <v>17637</v>
      </c>
      <c r="M35" s="295">
        <v>11940</v>
      </c>
      <c r="N35" s="296">
        <v>47.7</v>
      </c>
    </row>
    <row r="36" spans="1:16" ht="27" customHeight="1">
      <c r="A36" s="248"/>
      <c r="B36" s="244"/>
      <c r="C36" s="244"/>
      <c r="D36" s="244"/>
      <c r="E36" s="244"/>
      <c r="F36" s="244"/>
      <c r="G36" s="1119" t="s">
        <v>499</v>
      </c>
      <c r="H36" s="1120"/>
      <c r="I36" s="1120"/>
      <c r="J36" s="1121"/>
      <c r="K36" s="294">
        <v>27815</v>
      </c>
      <c r="L36" s="294">
        <v>102</v>
      </c>
      <c r="M36" s="295">
        <v>512</v>
      </c>
      <c r="N36" s="296">
        <v>-80.099999999999994</v>
      </c>
    </row>
    <row r="37" spans="1:16" ht="13.5" customHeight="1">
      <c r="A37" s="248"/>
      <c r="B37" s="244"/>
      <c r="C37" s="244"/>
      <c r="D37" s="244"/>
      <c r="E37" s="244"/>
      <c r="F37" s="244"/>
      <c r="G37" s="1119" t="s">
        <v>500</v>
      </c>
      <c r="H37" s="1120"/>
      <c r="I37" s="1120"/>
      <c r="J37" s="1121"/>
      <c r="K37" s="294" t="s">
        <v>481</v>
      </c>
      <c r="L37" s="294" t="s">
        <v>481</v>
      </c>
      <c r="M37" s="295">
        <v>1781</v>
      </c>
      <c r="N37" s="296" t="s">
        <v>481</v>
      </c>
    </row>
    <row r="38" spans="1:16" ht="27" customHeight="1">
      <c r="A38" s="248"/>
      <c r="B38" s="244"/>
      <c r="C38" s="244"/>
      <c r="D38" s="244"/>
      <c r="E38" s="244"/>
      <c r="F38" s="244"/>
      <c r="G38" s="1122" t="s">
        <v>501</v>
      </c>
      <c r="H38" s="1123"/>
      <c r="I38" s="1123"/>
      <c r="J38" s="1124"/>
      <c r="K38" s="297" t="s">
        <v>481</v>
      </c>
      <c r="L38" s="297" t="s">
        <v>481</v>
      </c>
      <c r="M38" s="298">
        <v>5</v>
      </c>
      <c r="N38" s="299" t="s">
        <v>481</v>
      </c>
      <c r="O38" s="293"/>
    </row>
    <row r="39" spans="1:16">
      <c r="A39" s="248"/>
      <c r="B39" s="244"/>
      <c r="C39" s="244"/>
      <c r="D39" s="244"/>
      <c r="E39" s="244"/>
      <c r="F39" s="244"/>
      <c r="G39" s="1122" t="s">
        <v>502</v>
      </c>
      <c r="H39" s="1123"/>
      <c r="I39" s="1123"/>
      <c r="J39" s="1124"/>
      <c r="K39" s="300">
        <v>-1871290</v>
      </c>
      <c r="L39" s="300">
        <v>-6853</v>
      </c>
      <c r="M39" s="301">
        <v>-8044</v>
      </c>
      <c r="N39" s="302">
        <v>-14.8</v>
      </c>
      <c r="O39" s="293"/>
    </row>
    <row r="40" spans="1:16" ht="27" customHeight="1">
      <c r="A40" s="248"/>
      <c r="B40" s="244"/>
      <c r="C40" s="244"/>
      <c r="D40" s="244"/>
      <c r="E40" s="244"/>
      <c r="F40" s="244"/>
      <c r="G40" s="1119" t="s">
        <v>503</v>
      </c>
      <c r="H40" s="1120"/>
      <c r="I40" s="1120"/>
      <c r="J40" s="1121"/>
      <c r="K40" s="300">
        <v>-8850764</v>
      </c>
      <c r="L40" s="300">
        <v>-32414</v>
      </c>
      <c r="M40" s="301">
        <v>-28362</v>
      </c>
      <c r="N40" s="302">
        <v>14.3</v>
      </c>
      <c r="O40" s="293"/>
    </row>
    <row r="41" spans="1:16">
      <c r="A41" s="248"/>
      <c r="B41" s="244"/>
      <c r="C41" s="244"/>
      <c r="D41" s="244"/>
      <c r="E41" s="244"/>
      <c r="F41" s="244"/>
      <c r="G41" s="1125" t="s">
        <v>279</v>
      </c>
      <c r="H41" s="1126"/>
      <c r="I41" s="1126"/>
      <c r="J41" s="1127"/>
      <c r="K41" s="294">
        <v>4650385</v>
      </c>
      <c r="L41" s="300">
        <v>17031</v>
      </c>
      <c r="M41" s="301">
        <v>12390</v>
      </c>
      <c r="N41" s="302">
        <v>37.5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2" t="s">
        <v>472</v>
      </c>
      <c r="J49" s="1114" t="s">
        <v>507</v>
      </c>
      <c r="K49" s="1115"/>
      <c r="L49" s="1115"/>
      <c r="M49" s="1115"/>
      <c r="N49" s="1116"/>
    </row>
    <row r="50" spans="1:14">
      <c r="A50" s="248"/>
      <c r="B50" s="244"/>
      <c r="C50" s="244"/>
      <c r="D50" s="244"/>
      <c r="E50" s="244"/>
      <c r="F50" s="244"/>
      <c r="G50" s="312"/>
      <c r="H50" s="313"/>
      <c r="I50" s="1113"/>
      <c r="J50" s="314" t="s">
        <v>508</v>
      </c>
      <c r="K50" s="315" t="s">
        <v>509</v>
      </c>
      <c r="L50" s="316" t="s">
        <v>510</v>
      </c>
      <c r="M50" s="317" t="s">
        <v>511</v>
      </c>
      <c r="N50" s="318" t="s">
        <v>512</v>
      </c>
    </row>
    <row r="51" spans="1:14">
      <c r="A51" s="248"/>
      <c r="B51" s="244"/>
      <c r="C51" s="244"/>
      <c r="D51" s="244"/>
      <c r="E51" s="244"/>
      <c r="F51" s="244"/>
      <c r="G51" s="310" t="s">
        <v>513</v>
      </c>
      <c r="H51" s="311"/>
      <c r="I51" s="319">
        <v>14638408</v>
      </c>
      <c r="J51" s="320">
        <v>54884</v>
      </c>
      <c r="K51" s="321">
        <v>85.9</v>
      </c>
      <c r="L51" s="322">
        <v>42247</v>
      </c>
      <c r="M51" s="323">
        <v>7.8</v>
      </c>
      <c r="N51" s="324">
        <v>78.099999999999994</v>
      </c>
    </row>
    <row r="52" spans="1:14">
      <c r="A52" s="248"/>
      <c r="B52" s="244"/>
      <c r="C52" s="244"/>
      <c r="D52" s="244"/>
      <c r="E52" s="244"/>
      <c r="F52" s="244"/>
      <c r="G52" s="325"/>
      <c r="H52" s="326" t="s">
        <v>514</v>
      </c>
      <c r="I52" s="327">
        <v>8898189</v>
      </c>
      <c r="J52" s="328">
        <v>33362</v>
      </c>
      <c r="K52" s="329">
        <v>58.1</v>
      </c>
      <c r="L52" s="330">
        <v>25497</v>
      </c>
      <c r="M52" s="331">
        <v>3.7</v>
      </c>
      <c r="N52" s="332">
        <v>54.4</v>
      </c>
    </row>
    <row r="53" spans="1:14">
      <c r="A53" s="248"/>
      <c r="B53" s="244"/>
      <c r="C53" s="244"/>
      <c r="D53" s="244"/>
      <c r="E53" s="244"/>
      <c r="F53" s="244"/>
      <c r="G53" s="310" t="s">
        <v>515</v>
      </c>
      <c r="H53" s="311"/>
      <c r="I53" s="319">
        <v>8973138</v>
      </c>
      <c r="J53" s="320">
        <v>33543</v>
      </c>
      <c r="K53" s="321">
        <v>-38.9</v>
      </c>
      <c r="L53" s="322">
        <v>41739</v>
      </c>
      <c r="M53" s="323">
        <v>-1.2</v>
      </c>
      <c r="N53" s="324">
        <v>-37.700000000000003</v>
      </c>
    </row>
    <row r="54" spans="1:14">
      <c r="A54" s="248"/>
      <c r="B54" s="244"/>
      <c r="C54" s="244"/>
      <c r="D54" s="244"/>
      <c r="E54" s="244"/>
      <c r="F54" s="244"/>
      <c r="G54" s="325"/>
      <c r="H54" s="326" t="s">
        <v>514</v>
      </c>
      <c r="I54" s="327">
        <v>4482390</v>
      </c>
      <c r="J54" s="328">
        <v>16756</v>
      </c>
      <c r="K54" s="329">
        <v>-49.8</v>
      </c>
      <c r="L54" s="330">
        <v>24625</v>
      </c>
      <c r="M54" s="331">
        <v>-3.4</v>
      </c>
      <c r="N54" s="332">
        <v>-46.4</v>
      </c>
    </row>
    <row r="55" spans="1:14">
      <c r="A55" s="248"/>
      <c r="B55" s="244"/>
      <c r="C55" s="244"/>
      <c r="D55" s="244"/>
      <c r="E55" s="244"/>
      <c r="F55" s="244"/>
      <c r="G55" s="310" t="s">
        <v>516</v>
      </c>
      <c r="H55" s="311"/>
      <c r="I55" s="319">
        <v>7943169</v>
      </c>
      <c r="J55" s="320">
        <v>29666</v>
      </c>
      <c r="K55" s="321">
        <v>-11.6</v>
      </c>
      <c r="L55" s="322">
        <v>36765</v>
      </c>
      <c r="M55" s="323">
        <v>-11.9</v>
      </c>
      <c r="N55" s="324">
        <v>0.3</v>
      </c>
    </row>
    <row r="56" spans="1:14">
      <c r="A56" s="248"/>
      <c r="B56" s="244"/>
      <c r="C56" s="244"/>
      <c r="D56" s="244"/>
      <c r="E56" s="244"/>
      <c r="F56" s="244"/>
      <c r="G56" s="325"/>
      <c r="H56" s="326" t="s">
        <v>514</v>
      </c>
      <c r="I56" s="327">
        <v>3227530</v>
      </c>
      <c r="J56" s="328">
        <v>12054</v>
      </c>
      <c r="K56" s="329">
        <v>-28.1</v>
      </c>
      <c r="L56" s="330">
        <v>20975</v>
      </c>
      <c r="M56" s="331">
        <v>-14.8</v>
      </c>
      <c r="N56" s="332">
        <v>-13.3</v>
      </c>
    </row>
    <row r="57" spans="1:14">
      <c r="A57" s="248"/>
      <c r="B57" s="244"/>
      <c r="C57" s="244"/>
      <c r="D57" s="244"/>
      <c r="E57" s="244"/>
      <c r="F57" s="244"/>
      <c r="G57" s="310" t="s">
        <v>517</v>
      </c>
      <c r="H57" s="311"/>
      <c r="I57" s="319">
        <v>8658499</v>
      </c>
      <c r="J57" s="320">
        <v>31878</v>
      </c>
      <c r="K57" s="321">
        <v>7.5</v>
      </c>
      <c r="L57" s="322">
        <v>39052</v>
      </c>
      <c r="M57" s="323">
        <v>6.2</v>
      </c>
      <c r="N57" s="324">
        <v>1.3</v>
      </c>
    </row>
    <row r="58" spans="1:14">
      <c r="A58" s="248"/>
      <c r="B58" s="244"/>
      <c r="C58" s="244"/>
      <c r="D58" s="244"/>
      <c r="E58" s="244"/>
      <c r="F58" s="244"/>
      <c r="G58" s="325"/>
      <c r="H58" s="326" t="s">
        <v>514</v>
      </c>
      <c r="I58" s="327">
        <v>3967830</v>
      </c>
      <c r="J58" s="328">
        <v>14608</v>
      </c>
      <c r="K58" s="329">
        <v>21.2</v>
      </c>
      <c r="L58" s="330">
        <v>21186</v>
      </c>
      <c r="M58" s="331">
        <v>1</v>
      </c>
      <c r="N58" s="332">
        <v>20.2</v>
      </c>
    </row>
    <row r="59" spans="1:14">
      <c r="A59" s="248"/>
      <c r="B59" s="244"/>
      <c r="C59" s="244"/>
      <c r="D59" s="244"/>
      <c r="E59" s="244"/>
      <c r="F59" s="244"/>
      <c r="G59" s="310" t="s">
        <v>518</v>
      </c>
      <c r="H59" s="311"/>
      <c r="I59" s="319">
        <v>12737576</v>
      </c>
      <c r="J59" s="320">
        <v>46649</v>
      </c>
      <c r="K59" s="321">
        <v>46.3</v>
      </c>
      <c r="L59" s="322">
        <v>41235</v>
      </c>
      <c r="M59" s="323">
        <v>5.6</v>
      </c>
      <c r="N59" s="324">
        <v>40.700000000000003</v>
      </c>
    </row>
    <row r="60" spans="1:14">
      <c r="A60" s="248"/>
      <c r="B60" s="244"/>
      <c r="C60" s="244"/>
      <c r="D60" s="244"/>
      <c r="E60" s="244"/>
      <c r="F60" s="244"/>
      <c r="G60" s="325"/>
      <c r="H60" s="326" t="s">
        <v>514</v>
      </c>
      <c r="I60" s="333">
        <v>5827310</v>
      </c>
      <c r="J60" s="328">
        <v>21341</v>
      </c>
      <c r="K60" s="329">
        <v>46.1</v>
      </c>
      <c r="L60" s="330">
        <v>22086</v>
      </c>
      <c r="M60" s="331">
        <v>4.2</v>
      </c>
      <c r="N60" s="332">
        <v>41.9</v>
      </c>
    </row>
    <row r="61" spans="1:14">
      <c r="A61" s="248"/>
      <c r="B61" s="244"/>
      <c r="C61" s="244"/>
      <c r="D61" s="244"/>
      <c r="E61" s="244"/>
      <c r="F61" s="244"/>
      <c r="G61" s="310" t="s">
        <v>519</v>
      </c>
      <c r="H61" s="334"/>
      <c r="I61" s="335">
        <v>10590158</v>
      </c>
      <c r="J61" s="336">
        <v>39324</v>
      </c>
      <c r="K61" s="337">
        <v>17.8</v>
      </c>
      <c r="L61" s="338">
        <v>40208</v>
      </c>
      <c r="M61" s="339">
        <v>1.3</v>
      </c>
      <c r="N61" s="324">
        <v>16.5</v>
      </c>
    </row>
    <row r="62" spans="1:14">
      <c r="A62" s="248"/>
      <c r="B62" s="244"/>
      <c r="C62" s="244"/>
      <c r="D62" s="244"/>
      <c r="E62" s="244"/>
      <c r="F62" s="244"/>
      <c r="G62" s="325"/>
      <c r="H62" s="326" t="s">
        <v>514</v>
      </c>
      <c r="I62" s="327">
        <v>5280650</v>
      </c>
      <c r="J62" s="328">
        <v>19624</v>
      </c>
      <c r="K62" s="329">
        <v>9.5</v>
      </c>
      <c r="L62" s="330">
        <v>22874</v>
      </c>
      <c r="M62" s="331">
        <v>-1.9</v>
      </c>
      <c r="N62" s="332">
        <v>11.4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1.64</v>
      </c>
      <c r="G47" s="12">
        <v>4.78</v>
      </c>
      <c r="H47" s="12">
        <v>7.37</v>
      </c>
      <c r="I47" s="12">
        <v>12.6</v>
      </c>
      <c r="J47" s="13">
        <v>14.91</v>
      </c>
    </row>
    <row r="48" spans="2:10" ht="57.75" customHeight="1">
      <c r="B48" s="14"/>
      <c r="C48" s="1139" t="s">
        <v>4</v>
      </c>
      <c r="D48" s="1139"/>
      <c r="E48" s="1140"/>
      <c r="F48" s="15">
        <v>4.29</v>
      </c>
      <c r="G48" s="16">
        <v>5.43</v>
      </c>
      <c r="H48" s="16">
        <v>10.44</v>
      </c>
      <c r="I48" s="16">
        <v>8.89</v>
      </c>
      <c r="J48" s="17">
        <v>7.84</v>
      </c>
    </row>
    <row r="49" spans="2:10" ht="57.75" customHeight="1" thickBot="1">
      <c r="B49" s="18"/>
      <c r="C49" s="1141" t="s">
        <v>5</v>
      </c>
      <c r="D49" s="1141"/>
      <c r="E49" s="1142"/>
      <c r="F49" s="19">
        <v>2.42</v>
      </c>
      <c r="G49" s="20">
        <v>4.57</v>
      </c>
      <c r="H49" s="20">
        <v>8.1999999999999993</v>
      </c>
      <c r="I49" s="20">
        <v>3.68</v>
      </c>
      <c r="J49" s="21">
        <v>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5"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526</v>
      </c>
      <c r="D34" s="1149"/>
      <c r="E34" s="1150"/>
      <c r="F34" s="32" t="s">
        <v>527</v>
      </c>
      <c r="G34" s="33" t="s">
        <v>528</v>
      </c>
      <c r="H34" s="33" t="s">
        <v>529</v>
      </c>
      <c r="I34" s="33" t="s">
        <v>530</v>
      </c>
      <c r="J34" s="34" t="s">
        <v>531</v>
      </c>
      <c r="K34" s="22"/>
      <c r="L34" s="22"/>
      <c r="M34" s="22"/>
      <c r="N34" s="22"/>
      <c r="O34" s="22"/>
      <c r="P34" s="22"/>
    </row>
    <row r="35" spans="1:16" ht="39" customHeight="1">
      <c r="A35" s="22"/>
      <c r="B35" s="35"/>
      <c r="C35" s="1143" t="s">
        <v>532</v>
      </c>
      <c r="D35" s="1144"/>
      <c r="E35" s="1145"/>
      <c r="F35" s="36">
        <v>4.32</v>
      </c>
      <c r="G35" s="37">
        <v>5.43</v>
      </c>
      <c r="H35" s="37">
        <v>10.42</v>
      </c>
      <c r="I35" s="37">
        <v>9.1199999999999992</v>
      </c>
      <c r="J35" s="38">
        <v>7.8</v>
      </c>
      <c r="K35" s="22"/>
      <c r="L35" s="22"/>
      <c r="M35" s="22"/>
      <c r="N35" s="22"/>
      <c r="O35" s="22"/>
      <c r="P35" s="22"/>
    </row>
    <row r="36" spans="1:16" ht="39" customHeight="1">
      <c r="A36" s="22"/>
      <c r="B36" s="35"/>
      <c r="C36" s="1143" t="s">
        <v>533</v>
      </c>
      <c r="D36" s="1144"/>
      <c r="E36" s="1145"/>
      <c r="F36" s="36">
        <v>1.88</v>
      </c>
      <c r="G36" s="37">
        <v>1.68</v>
      </c>
      <c r="H36" s="37">
        <v>1.82</v>
      </c>
      <c r="I36" s="37">
        <v>1.71</v>
      </c>
      <c r="J36" s="38">
        <v>1.75</v>
      </c>
      <c r="K36" s="22"/>
      <c r="L36" s="22"/>
      <c r="M36" s="22"/>
      <c r="N36" s="22"/>
      <c r="O36" s="22"/>
      <c r="P36" s="22"/>
    </row>
    <row r="37" spans="1:16" ht="39" customHeight="1">
      <c r="A37" s="22"/>
      <c r="B37" s="35"/>
      <c r="C37" s="1143" t="s">
        <v>534</v>
      </c>
      <c r="D37" s="1144"/>
      <c r="E37" s="1145"/>
      <c r="F37" s="36">
        <v>1.1299999999999999</v>
      </c>
      <c r="G37" s="37">
        <v>1.1399999999999999</v>
      </c>
      <c r="H37" s="37">
        <v>0.8</v>
      </c>
      <c r="I37" s="37">
        <v>1.28</v>
      </c>
      <c r="J37" s="38">
        <v>1.69</v>
      </c>
      <c r="K37" s="22"/>
      <c r="L37" s="22"/>
      <c r="M37" s="22"/>
      <c r="N37" s="22"/>
      <c r="O37" s="22"/>
      <c r="P37" s="22"/>
    </row>
    <row r="38" spans="1:16" ht="39" customHeight="1">
      <c r="A38" s="22"/>
      <c r="B38" s="35"/>
      <c r="C38" s="1143" t="s">
        <v>535</v>
      </c>
      <c r="D38" s="1144"/>
      <c r="E38" s="1145"/>
      <c r="F38" s="36">
        <v>0.6</v>
      </c>
      <c r="G38" s="37">
        <v>0.88</v>
      </c>
      <c r="H38" s="37">
        <v>0.65</v>
      </c>
      <c r="I38" s="37">
        <v>0.56999999999999995</v>
      </c>
      <c r="J38" s="38">
        <v>0.8</v>
      </c>
      <c r="K38" s="22"/>
      <c r="L38" s="22"/>
      <c r="M38" s="22"/>
      <c r="N38" s="22"/>
      <c r="O38" s="22"/>
      <c r="P38" s="22"/>
    </row>
    <row r="39" spans="1:16" ht="39" customHeight="1">
      <c r="A39" s="22"/>
      <c r="B39" s="35"/>
      <c r="C39" s="1143" t="s">
        <v>536</v>
      </c>
      <c r="D39" s="1144"/>
      <c r="E39" s="1145"/>
      <c r="F39" s="36">
        <v>0.62</v>
      </c>
      <c r="G39" s="37">
        <v>0.44</v>
      </c>
      <c r="H39" s="37">
        <v>0.11</v>
      </c>
      <c r="I39" s="37">
        <v>0.38</v>
      </c>
      <c r="J39" s="38">
        <v>0.39</v>
      </c>
      <c r="K39" s="22"/>
      <c r="L39" s="22"/>
      <c r="M39" s="22"/>
      <c r="N39" s="22"/>
      <c r="O39" s="22"/>
      <c r="P39" s="22"/>
    </row>
    <row r="40" spans="1:16" ht="39" customHeight="1">
      <c r="A40" s="22"/>
      <c r="B40" s="35"/>
      <c r="C40" s="1143" t="s">
        <v>537</v>
      </c>
      <c r="D40" s="1144"/>
      <c r="E40" s="1145"/>
      <c r="F40" s="36">
        <v>0.05</v>
      </c>
      <c r="G40" s="37">
        <v>0.08</v>
      </c>
      <c r="H40" s="37">
        <v>0.12</v>
      </c>
      <c r="I40" s="37">
        <v>0.16</v>
      </c>
      <c r="J40" s="38">
        <v>0.19</v>
      </c>
      <c r="K40" s="22"/>
      <c r="L40" s="22"/>
      <c r="M40" s="22"/>
      <c r="N40" s="22"/>
      <c r="O40" s="22"/>
      <c r="P40" s="22"/>
    </row>
    <row r="41" spans="1:16" ht="39" customHeight="1">
      <c r="A41" s="22"/>
      <c r="B41" s="35"/>
      <c r="C41" s="1143" t="s">
        <v>538</v>
      </c>
      <c r="D41" s="1144"/>
      <c r="E41" s="1145"/>
      <c r="F41" s="36">
        <v>0.03</v>
      </c>
      <c r="G41" s="37">
        <v>0.03</v>
      </c>
      <c r="H41" s="37">
        <v>0.1</v>
      </c>
      <c r="I41" s="37">
        <v>0.18</v>
      </c>
      <c r="J41" s="38">
        <v>0.17</v>
      </c>
      <c r="K41" s="22"/>
      <c r="L41" s="22"/>
      <c r="M41" s="22"/>
      <c r="N41" s="22"/>
      <c r="O41" s="22"/>
      <c r="P41" s="22"/>
    </row>
    <row r="42" spans="1:16" ht="39" customHeight="1">
      <c r="A42" s="22"/>
      <c r="B42" s="39"/>
      <c r="C42" s="1143" t="s">
        <v>539</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540</v>
      </c>
      <c r="D43" s="1147"/>
      <c r="E43" s="1148"/>
      <c r="F43" s="41">
        <v>0.47</v>
      </c>
      <c r="G43" s="42">
        <v>0.36</v>
      </c>
      <c r="H43" s="42">
        <v>0.4</v>
      </c>
      <c r="I43" s="42">
        <v>0.39</v>
      </c>
      <c r="J43" s="43">
        <v>0.33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O50" sqref="O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10341</v>
      </c>
      <c r="L45" s="60">
        <v>10450</v>
      </c>
      <c r="M45" s="60">
        <v>10530</v>
      </c>
      <c r="N45" s="60">
        <v>10403</v>
      </c>
      <c r="O45" s="61">
        <v>10481</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v>52</v>
      </c>
      <c r="L47" s="64">
        <v>48</v>
      </c>
      <c r="M47" s="64">
        <v>42</v>
      </c>
      <c r="N47" s="64">
        <v>52</v>
      </c>
      <c r="O47" s="65">
        <v>48</v>
      </c>
      <c r="P47" s="48"/>
      <c r="Q47" s="48"/>
      <c r="R47" s="48"/>
      <c r="S47" s="48"/>
      <c r="T47" s="48"/>
      <c r="U47" s="48"/>
    </row>
    <row r="48" spans="1:21" ht="30.75" customHeight="1">
      <c r="A48" s="48"/>
      <c r="B48" s="1161"/>
      <c r="C48" s="1162"/>
      <c r="D48" s="62"/>
      <c r="E48" s="1153" t="s">
        <v>15</v>
      </c>
      <c r="F48" s="1153"/>
      <c r="G48" s="1153"/>
      <c r="H48" s="1153"/>
      <c r="I48" s="1153"/>
      <c r="J48" s="1154"/>
      <c r="K48" s="63">
        <v>4718</v>
      </c>
      <c r="L48" s="64">
        <v>4819</v>
      </c>
      <c r="M48" s="64">
        <v>4755</v>
      </c>
      <c r="N48" s="64">
        <v>4839</v>
      </c>
      <c r="O48" s="65">
        <v>4816</v>
      </c>
      <c r="P48" s="48"/>
      <c r="Q48" s="48"/>
      <c r="R48" s="48"/>
      <c r="S48" s="48"/>
      <c r="T48" s="48"/>
      <c r="U48" s="48"/>
    </row>
    <row r="49" spans="1:21" ht="30.75" customHeight="1">
      <c r="A49" s="48"/>
      <c r="B49" s="1161"/>
      <c r="C49" s="1162"/>
      <c r="D49" s="62"/>
      <c r="E49" s="1153" t="s">
        <v>16</v>
      </c>
      <c r="F49" s="1153"/>
      <c r="G49" s="1153"/>
      <c r="H49" s="1153"/>
      <c r="I49" s="1153"/>
      <c r="J49" s="1154"/>
      <c r="K49" s="63">
        <v>134</v>
      </c>
      <c r="L49" s="64">
        <v>90</v>
      </c>
      <c r="M49" s="64">
        <v>77</v>
      </c>
      <c r="N49" s="64">
        <v>31</v>
      </c>
      <c r="O49" s="65">
        <v>28</v>
      </c>
      <c r="P49" s="48"/>
      <c r="Q49" s="48"/>
      <c r="R49" s="48"/>
      <c r="S49" s="48"/>
      <c r="T49" s="48"/>
      <c r="U49" s="48"/>
    </row>
    <row r="50" spans="1:21" ht="30.75" customHeight="1">
      <c r="A50" s="48"/>
      <c r="B50" s="1161"/>
      <c r="C50" s="1162"/>
      <c r="D50" s="62"/>
      <c r="E50" s="1153" t="s">
        <v>17</v>
      </c>
      <c r="F50" s="1153"/>
      <c r="G50" s="1153"/>
      <c r="H50" s="1153"/>
      <c r="I50" s="1153"/>
      <c r="J50" s="1154"/>
      <c r="K50" s="63" t="s">
        <v>481</v>
      </c>
      <c r="L50" s="64" t="s">
        <v>481</v>
      </c>
      <c r="M50" s="64" t="s">
        <v>481</v>
      </c>
      <c r="N50" s="64" t="s">
        <v>481</v>
      </c>
      <c r="O50" s="65" t="s">
        <v>481</v>
      </c>
      <c r="P50" s="48"/>
      <c r="Q50" s="48"/>
      <c r="R50" s="48"/>
      <c r="S50" s="48"/>
      <c r="T50" s="48"/>
      <c r="U50" s="48"/>
    </row>
    <row r="51" spans="1:21" ht="30.75" customHeight="1">
      <c r="A51" s="48"/>
      <c r="B51" s="1163"/>
      <c r="C51" s="1164"/>
      <c r="D51" s="66"/>
      <c r="E51" s="1153" t="s">
        <v>18</v>
      </c>
      <c r="F51" s="1153"/>
      <c r="G51" s="1153"/>
      <c r="H51" s="1153"/>
      <c r="I51" s="1153"/>
      <c r="J51" s="1154"/>
      <c r="K51" s="63">
        <v>6</v>
      </c>
      <c r="L51" s="64">
        <v>2</v>
      </c>
      <c r="M51" s="64">
        <v>0</v>
      </c>
      <c r="N51" s="64" t="s">
        <v>481</v>
      </c>
      <c r="O51" s="65" t="s">
        <v>481</v>
      </c>
      <c r="P51" s="48"/>
      <c r="Q51" s="48"/>
      <c r="R51" s="48"/>
      <c r="S51" s="48"/>
      <c r="T51" s="48"/>
      <c r="U51" s="48"/>
    </row>
    <row r="52" spans="1:21" ht="30.75" customHeight="1">
      <c r="A52" s="48"/>
      <c r="B52" s="1151" t="s">
        <v>19</v>
      </c>
      <c r="C52" s="1152"/>
      <c r="D52" s="66"/>
      <c r="E52" s="1153" t="s">
        <v>20</v>
      </c>
      <c r="F52" s="1153"/>
      <c r="G52" s="1153"/>
      <c r="H52" s="1153"/>
      <c r="I52" s="1153"/>
      <c r="J52" s="1154"/>
      <c r="K52" s="63">
        <v>10452</v>
      </c>
      <c r="L52" s="64">
        <v>10589</v>
      </c>
      <c r="M52" s="64">
        <v>10584</v>
      </c>
      <c r="N52" s="64">
        <v>10624</v>
      </c>
      <c r="O52" s="65">
        <v>10722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4799</v>
      </c>
      <c r="L53" s="69">
        <v>4820</v>
      </c>
      <c r="M53" s="69">
        <v>4820</v>
      </c>
      <c r="N53" s="69">
        <v>4701</v>
      </c>
      <c r="O53" s="70">
        <v>4651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2015-04-24T07:23:41Z</cp:lastPrinted>
  <dcterms:created xsi:type="dcterms:W3CDTF">2015-02-17T06:13:44Z</dcterms:created>
  <dcterms:modified xsi:type="dcterms:W3CDTF">2015-05-08T13:09:34Z</dcterms:modified>
  <cp:category/>
</cp:coreProperties>
</file>