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O34" i="9"/>
  <c r="BW34" i="9"/>
  <c r="BE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<sst xmlns="http://schemas.openxmlformats.org/spreadsheetml/2006/main" count="981" uniqueCount="543">
  <si>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</si>
  <si>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</si>
  <si>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</si>
  <si>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</si>
  <si>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</si>
  <si>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</si>
  <si>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</si>
  <si>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</si>
  <si>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</si>
  <si>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</si>
  <si>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</si>
  <si>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</si>
  <si>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</si>
  <si>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</si>
  <si>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</si>
  <si>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</si>
  <si>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</si>
  <si>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</si>
  <si>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</si>
  <si>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</si>
  <si>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</si>
  <si>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</si>
  <si>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</si>
  <si>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</si>
  <si>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</si>
  <si>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</si>
  <si>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</si>
  <si>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</si>
  <si>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</si>
  <si>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</si>
  <si>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</si>
  <si>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</si>
  <si>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</si>
  <si>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</si>
  <si>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</si>
  <si>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</si>
  <si>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</si>
  <si>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</si>
  <si>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</si>
  <si>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</si>
  <si>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</si>
  <si>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</si>
  <si>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</si>
  <si>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</si>
  <si>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</si>
  <si>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</si>
  <si>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</si>
  <si>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</si>
  <si>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</si>
  <si>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</si>
  <si>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</si>
  <si>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</si>
  <si>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</si>
  <si>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</si>
  <si>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</si>
  <si>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</si>
  <si>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</si>
  <si>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</si>
  <si>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</si>
  <si>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</si>
  <si>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</si>
  <si>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</si>
  <si>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</si>
  <si>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</si>
  <si>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</si>
  <si>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</si>
  <si>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</si>
  <si>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</si>
  <si>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</si>
  <si>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</si>
  <si>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</si>
  <si>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</si>
  <si>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</si>
  <si>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</si>
  <si>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</si>
  <si>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</si>
  <si>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</si>
  <si>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</si>
  <si>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</si>
  <si>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</si>
  <si>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</si>
  <si>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高萩市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</si>
  <si>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</si>
  <si>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</si>
  <si>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</si>
  <si>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</si>
  <si>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</si>
  <si>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</si>
  <si>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</si>
  <si>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</si>
  <si>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</si>
  <si>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</si>
  <si>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</si>
  <si>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</si>
  <si>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</si>
  <si>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</si>
  <si>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</si>
  <si>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</si>
  <si>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</si>
  <si>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</si>
  <si>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</si>
  <si>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</si>
  <si>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</si>
  <si>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</si>
  <si>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</si>
  <si>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</si>
  <si>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</si>
  <si>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</si>
  <si>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</si>
  <si>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</si>
  <si>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</si>
  <si>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</si>
  <si>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</si>
  <si>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</si>
  <si>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</si>
  <si>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</si>
  <si>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</si>
  <si>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</si>
  <si>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</si>
  <si>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</si>
  <si>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</si>
  <si>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</si>
  <si>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</si>
  <si>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</si>
  <si>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</si>
  <si>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</si>
  <si>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</si>
  <si>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</si>
  <si>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</si>
  <si>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</si>
  <si>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</si>
  <si>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</si>
  <si>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</si>
  <si>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</si>
  <si>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</si>
  <si>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</si>
  <si>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</si>
  <si>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</si>
  <si>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</si>
  <si>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</si>
  <si>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</si>
  <si>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</si>
  <si>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</si>
  <si>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</si>
  <si>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</si>
  <si>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</si>
  <si>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</si>
  <si>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</si>
  <si>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</si>
  <si>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</si>
  <si>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</si>
  <si>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</si>
  <si>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</si>
  <si>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</si>
  <si>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</si>
  <si>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</si>
  <si>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</si>
  <si>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</si>
  <si>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</si>
  <si>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</si>
  <si>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</si>
  <si>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</si>
  <si>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</si>
  <si>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</si>
  <si>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</si>
  <si>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</si>
  <si>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</si>
  <si>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</si>
  <si>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</si>
  <si>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</si>
  <si>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</si>
  <si>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</si>
  <si>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</si>
  <si>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</si>
  <si>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</si>
  <si>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</si>
  <si>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</si>
  <si>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</si>
  <si>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</si>
  <si>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</si>
  <si>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</si>
  <si>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</si>
  <si>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</si>
  <si>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</si>
  <si>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</si>
  <si>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</si>
  <si>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</si>
  <si>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</si>
  <si>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</si>
  <si>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</si>
  <si>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</si>
  <si>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</si>
  <si>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</si>
  <si>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</si>
  <si>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</si>
  <si>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茨城県高萩市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</si>
  <si>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</si>
  <si>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</si>
  <si>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</si>
  <si>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</si>
  <si>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</si>
  <si>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</si>
  <si>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</si>
  <si>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</si>
  <si>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</si>
  <si>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</si>
  <si>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</si>
  <si>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</si>
  <si>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</si>
  <si>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</si>
  <si>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</si>
  <si>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</si>
  <si>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</si>
  <si>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</si>
  <si>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</si>
  <si>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</si>
  <si>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</si>
  <si>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</si>
  <si>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</si>
  <si>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</si>
  <si>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</si>
  <si>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</si>
  <si>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</si>
  <si>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</si>
  <si>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</si>
  <si>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</si>
  <si>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</si>
  <si>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</si>
  <si>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</si>
  <si>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</si>
  <si>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</si>
  <si>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</si>
  <si>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</si>
  <si>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</si>
  <si>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</si>
  <si>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</si>
  <si>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</si>
  <si>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</si>
  <si>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</si>
  <si>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</si>
  <si>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</si>
  <si>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</si>
  <si>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</si>
  <si>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</si>
  <si>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</si>
  <si>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</si>
  <si>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</si>
  <si>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</si>
  <si>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</si>
  <si>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</si>
  <si>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</si>
  <si>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</si>
  <si>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</si>
  <si>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</si>
  <si>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</si>
  <si>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</si>
  <si>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</si>
  <si>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</si>
  <si>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</si>
  <si>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</si>
  <si>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</si>
  <si>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</si>
  <si>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</si>
  <si>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</si>
  <si>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</si>
  <si>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</si>
  <si>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</si>
  <si>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</si>
  <si>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</si>
  <si>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</si>
  <si>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</si>
  <si>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</si>
  <si>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</si>
  <si>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</si>
  <si>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</si>
  <si>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</si>
  <si>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</si>
  <si>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</si>
  <si>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</si>
  <si>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</si>
  <si>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</si>
  <si>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</si>
  <si>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</si>
  <si>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</si>
  <si>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</si>
  <si>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</si>
  <si>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</si>
  <si>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</si>
  <si>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</si>
  <si>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</si>
  <si>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</si>
  <si>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</si>
  <si>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</si>
  <si>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</si>
  <si>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</si>
  <si>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</si>
  <si>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</si>
  <si>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</si>
  <si>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</si>
  <si>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</si>
  <si>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</si>
  <si>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</si>
  <si>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</si>
  <si>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</si>
  <si>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</si>
  <si>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</si>
  <si>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</si>
  <si>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</si>
  <si>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</si>
  <si>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</si>
  <si>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</si>
  <si>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</si>
  <si>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</si>
  <si>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</si>
  <si>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</si>
  <si>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</si>
  <si>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</si>
  <si>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</si>
  <si>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</si>
  <si>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</si>
  <si>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</si>
  <si>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</si>
  <si>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</si>
  <si>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</si>
  <si>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</si>
  <si>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</si>
  <si>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</si>
  <si>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</si>
  <si>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</si>
  <si>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</si>
  <si>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</si>
  <si>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</si>
  <si>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</si>
  <si>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</si>
  <si>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</si>
  <si>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</si>
  <si>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</si>
  <si>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</si>
  <si>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</si>
  <si>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</si>
  <si>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</si>
  <si>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</si>
  <si>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</si>
  <si>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</si>
  <si>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茨城県高萩市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</si>
  <si>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</si>
  <si>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</si>
  <si>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</si>
  <si>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</si>
  <si>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</si>
  <si>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</si>
  <si>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</si>
  <si>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</si>
  <si>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</si>
  <si>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</si>
  <si>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</si>
  <si>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</si>
  <si>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</si>
  <si>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</si>
  <si>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</si>
  <si>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</si>
  <si>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</si>
  <si>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</si>
  <si>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</si>
  <si>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</si>
  <si>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高萩市霊園事業特別会計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</si>
  <si>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</si>
  <si>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</si>
  <si>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</si>
  <si>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</si>
  <si>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</si>
  <si>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</si>
  <si>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</si>
  <si>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</si>
  <si>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</si>
  <si>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</si>
  <si>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</si>
  <si>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</si>
  <si>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</si>
  <si>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高萩市国民健康保険事業特別会計</t>
    <phoneticPr fontId="5"/>
  </si>
  <si>
    <t>高萩市介護保険事業特別会計</t>
    <phoneticPr fontId="5"/>
  </si>
  <si>
    <t>高萩市後期高齢者医療事業特別会計</t>
    <phoneticPr fontId="5"/>
  </si>
  <si>
    <t>高萩市水道事業会計</t>
    <phoneticPr fontId="5"/>
  </si>
  <si>
    <t>法適用企業</t>
    <phoneticPr fontId="5"/>
  </si>
  <si>
    <t>高萩市工業用水道事業会計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</si>
  <si>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</si>
  <si>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</si>
  <si>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</si>
  <si>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</si>
  <si>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</si>
  <si>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</si>
  <si>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</si>
  <si>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</si>
  <si>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</si>
  <si>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</si>
  <si>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</si>
  <si>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</si>
  <si>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</si>
  <si>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</si>
  <si>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</si>
  <si>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</si>
  <si>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</si>
  <si>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</si>
  <si>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</si>
  <si>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</si>
  <si>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</si>
  <si>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</si>
  <si>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</si>
  <si>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</si>
  <si>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</si>
  <si>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</si>
  <si>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</si>
  <si>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</si>
  <si>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</si>
  <si>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</si>
  <si>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</si>
  <si>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</si>
  <si>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</si>
  <si>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</si>
  <si>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</si>
  <si>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</si>
  <si>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</si>
  <si>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</si>
  <si>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</si>
  <si>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</si>
  <si>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</si>
  <si>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</si>
  <si>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</si>
  <si>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</si>
  <si>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</si>
  <si>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</si>
  <si>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</si>
  <si>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</si>
  <si>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</si>
  <si>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</si>
  <si>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</si>
  <si>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</si>
  <si>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</si>
  <si>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</si>
  <si>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</si>
  <si>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</si>
  <si>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</si>
  <si>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</si>
  <si>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</si>
  <si>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</si>
  <si>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</si>
  <si>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</si>
  <si>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</si>
  <si>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</si>
  <si>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</si>
  <si>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</si>
  <si>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</si>
  <si>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</si>
  <si>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</si>
  <si>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</si>
  <si>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</si>
  <si>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</si>
  <si>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</si>
  <si>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</si>
  <si>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</si>
  <si>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</si>
  <si>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</si>
  <si>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</si>
  <si>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</si>
  <si>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</si>
  <si>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</si>
  <si>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</si>
  <si>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</si>
  <si>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</si>
  <si>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</si>
  <si>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</si>
  <si>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</si>
  <si>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</si>
  <si>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</si>
  <si>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</si>
  <si>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</si>
  <si>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</si>
  <si>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</si>
  <si>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</si>
  <si>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</si>
  <si>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</si>
  <si>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</si>
  <si>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</si>
  <si>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</si>
  <si>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</si>
  <si>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</si>
  <si>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</si>
  <si>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</si>
  <si>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</si>
  <si>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</si>
  <si>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</si>
  <si>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</si>
  <si>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</si>
  <si>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</si>
  <si>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</si>
  <si>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</si>
  <si>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</si>
  <si>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</si>
  <si>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</si>
  <si>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</si>
  <si>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</si>
  <si>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</si>
  <si>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</si>
  <si>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</si>
  <si>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</si>
  <si>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</si>
  <si>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</si>
  <si>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</si>
  <si>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</si>
  <si>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</si>
  <si>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</si>
  <si>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</si>
  <si>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</si>
  <si>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</si>
  <si>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</si>
  <si>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</si>
  <si>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</si>
  <si>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</si>
  <si>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</si>
  <si>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3.72</t>
  </si>
  <si>
    <t>▲ 0.21</t>
  </si>
  <si>
    <t>一般会計</t>
  </si>
  <si>
    <t>高萩市工業用水道事業会計</t>
  </si>
  <si>
    <t>高萩市水道事業会計</t>
  </si>
  <si>
    <t>高萩市介護保険事業特別会計</t>
  </si>
  <si>
    <t>高萩市後期高齢者医療事業特別会計</t>
  </si>
  <si>
    <t>高萩市霊園事業特別会計</t>
  </si>
  <si>
    <t>高萩市国民健康保険事業特別会計</t>
  </si>
  <si>
    <t>▲ 0.53</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</si>
  <si>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</si>
  <si>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</si>
  <si>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</si>
  <si>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</si>
  <si>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t>
    <rPh sb="0" eb="3">
      <t>イバラキケン</t>
    </rPh>
    <rPh sb="3" eb="5">
      <t>ソゼイ</t>
    </rPh>
    <rPh sb="5" eb="7">
      <t>サイケン</t>
    </rPh>
    <rPh sb="7" eb="9">
      <t>カンリ</t>
    </rPh>
    <rPh sb="9" eb="11">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</si>
  <si>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</si>
  <si>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</si>
  <si>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日立・高萩広域下水道組合</t>
    <rPh sb="0" eb="2">
      <t>ヒタチ</t>
    </rPh>
    <rPh sb="3" eb="5">
      <t>タカハギ</t>
    </rPh>
    <rPh sb="5" eb="7">
      <t>コウイキ</t>
    </rPh>
    <rPh sb="7" eb="10">
      <t>ゲスイドウ</t>
    </rPh>
    <rPh sb="10" eb="12">
      <t>クミアイ</t>
    </rPh>
    <phoneticPr fontId="2"/>
  </si>
  <si>
    <t>高萩・北茨城広域工業用水道企業団</t>
    <rPh sb="0" eb="2">
      <t>タカハギ</t>
    </rPh>
    <rPh sb="3" eb="6">
      <t>キタイバラキ</t>
    </rPh>
    <rPh sb="6" eb="8">
      <t>コウイキ</t>
    </rPh>
    <rPh sb="8" eb="11">
      <t>コウギョウヨウ</t>
    </rPh>
    <rPh sb="11" eb="13">
      <t>スイドウ</t>
    </rPh>
    <rPh sb="13" eb="15">
      <t>キギョウ</t>
    </rPh>
    <rPh sb="15" eb="16">
      <t>ダン</t>
    </rPh>
    <phoneticPr fontId="2"/>
  </si>
  <si>
    <t>茨城北農業共済事務組合</t>
    <rPh sb="0" eb="2">
      <t>イバラキ</t>
    </rPh>
    <rPh sb="2" eb="3">
      <t>キタ</t>
    </rPh>
    <rPh sb="3" eb="5">
      <t>ノウギョウ</t>
    </rPh>
    <rPh sb="5" eb="7">
      <t>キョウサイ</t>
    </rPh>
    <rPh sb="7" eb="9">
      <t>ジム</t>
    </rPh>
    <rPh sb="9" eb="11">
      <t>クミアイ</t>
    </rPh>
    <phoneticPr fontId="2"/>
  </si>
  <si>
    <t>-</t>
    <phoneticPr fontId="2"/>
  </si>
  <si>
    <t>-</t>
    <phoneticPr fontId="2"/>
  </si>
  <si>
    <t>高萩市土地開発公社</t>
    <rPh sb="0" eb="3">
      <t>タカハギシ</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</si>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</sst>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50583</c:v>
                </c:pt>
                <c:pt idx="1">
                  <c:v>66535</c:v>
                </c:pt>
                <c:pt idx="2">
                  <c:v>32272</c:v>
                </c:pt>
                <c:pt idx="3">
                  <c:v>32851</c:v>
                </c:pt>
                <c:pt idx="4">
                  <c:v>47137</c:v>
                </c:pt>
              </c:numCache>
            </c:numRef>
          </c:val>
          <c:smooth val="0"/>
        </c:ser>
        <c:dLbls>
          <c:showLegendKey val="0"/>
          <c:showVal val="0"/>
          <c:showCatName val="0"/>
          <c:showSerName val="0"/>
          <c:showPercent val="0"/>
          <c:showBubbleSize val="0"/>
        </c:dLbls>
        <c:marker val="1"/>
        <c:smooth val="0"/>
        <c:axId val="171329792"/>
        <c:axId val="171344256"/>
      </c:lineChart>
      <c:catAx>
        <c:axId val="171329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344256"/>
        <c:crosses val="autoZero"/>
        <c:auto val="1"/>
        <c:lblAlgn val="ctr"/>
        <c:lblOffset val="100"/>
        <c:tickLblSkip val="1"/>
        <c:tickMarkSkip val="1"/>
        <c:noMultiLvlLbl val="0"/>
      </c:catAx>
      <c:valAx>
        <c:axId val="1713442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32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5.94</c:v>
                </c:pt>
                <c:pt idx="1">
                  <c:v>7.04</c:v>
                </c:pt>
                <c:pt idx="2">
                  <c:v>6.46</c:v>
                </c:pt>
                <c:pt idx="3">
                  <c:v>7.87</c:v>
                </c:pt>
                <c:pt idx="4">
                  <c:v>7.45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7.45</c:v>
                </c:pt>
                <c:pt idx="1">
                  <c:v>7.82</c:v>
                </c:pt>
                <c:pt idx="2">
                  <c:v>8.35</c:v>
                </c:pt>
                <c:pt idx="3">
                  <c:v>10.6</c:v>
                </c:pt>
                <c:pt idx="4">
                  <c:v>11.25</c:v>
                </c:pt>
              </c:numCache>
            </c:numRef>
          </c:val>
        </c:ser>
        <c:dLbls>
          <c:showLegendKey val="0"/>
          <c:showVal val="0"/>
          <c:showCatName val="0"/>
          <c:showSerName val="0"/>
          <c:showPercent val="0"/>
          <c:showBubbleSize val="0"/>
        </c:dLbls>
        <c:gapWidth val="250"/>
        <c:overlap val="100"/>
        <c:axId val="192509824"/>
        <c:axId val="19251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-3.72</c:v>
                </c:pt>
                <c:pt idx="1">
                  <c:v>1.76</c:v>
                </c:pt>
                <c:pt idx="2">
                  <c:v>-0.21</c:v>
                </c:pt>
                <c:pt idx="3">
                  <c:v>8.09</c:v>
                </c:pt>
                <c:pt idx="4">
                  <c:v>0.8</c:v>
                </c:pt>
              </c:numCache>
            </c:numRef>
          </c:val>
          <c:smooth val="0"/>
        </c:ser>
        <c:dLbls>
          <c:showLegendKey val="0"/>
          <c:showVal val="0"/>
          <c:showCatName val="0"/>
          <c:showSerName val="0"/>
          <c:showPercent val="0"/>
          <c:showBubbleSize val="0"/>
        </c:dLbls>
        <c:marker val="1"/>
        <c:smooth val="0"/>
        <c:axId val="192509824"/>
        <c:axId val="192516096"/>
      </c:lineChart>
      <c:catAx>
        <c:axId val="19250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516096"/>
        <c:crosses val="autoZero"/>
        <c:auto val="1"/>
        <c:lblAlgn val="ctr"/>
        <c:lblOffset val="100"/>
        <c:tickLblSkip val="1"/>
        <c:tickMarkSkip val="1"/>
        <c:noMultiLvlLbl val="0"/>
      </c:catAx>
      <c:valAx>
        <c:axId val="19251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50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高萩市国民健康保険事業特別会計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2.0299999999999998</c:v>
                </c:pt>
                <c:pt idx="2">
                  <c:v>0.21</c:v>
                </c:pt>
                <c:pt idx="3">
                  <c:v>#N/A</c:v>
                </c:pt>
                <c:pt idx="4">
                  <c:v>0.53</c:v>
                </c:pt>
                <c:pt idx="5">
                  <c:v>#N/A</c:v>
                </c:pt>
                <c:pt idx="6">
                  <c:v>#N/A</c:v>
                </c:pt>
                <c:pt idx="7">
                  <c:v>0.49</c:v>
                </c:pt>
                <c:pt idx="8">
                  <c:v>#N/A</c:v>
                </c:pt>
                <c:pt idx="9">
                  <c:v>0.01</c:v>
                </c:pt>
              </c:numCache>
            </c:numRef>
          </c:val>
        </c:ser>
        <c:ser>
          <c:idx val="4"/>
          <c:order val="4"/>
          <c:tx>
            <c:strRef>
              <c:f>データシート!$A$31</c:f>
              <c:strCache>
                <c:ptCount val="1"/>
                <c:pt idx="0">
                  <c:v>高萩市霊園事業特別会計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0.09</c:v>
                </c:pt>
                <c:pt idx="2">
                  <c:v>#N/A</c:v>
                </c:pt>
                <c:pt idx="3">
                  <c:v>0.04</c:v>
                </c:pt>
                <c:pt idx="4">
                  <c:v>#N/A</c:v>
                </c:pt>
                <c:pt idx="5">
                  <c:v>0</c:v>
                </c:pt>
                <c:pt idx="6">
                  <c:v>#N/A</c:v>
                </c:pt>
                <c:pt idx="7">
                  <c:v>0.05</c:v>
                </c:pt>
                <c:pt idx="8">
                  <c:v>#N/A</c:v>
                </c:pt>
                <c:pt idx="9">
                  <c:v>0.01</c:v>
                </c:pt>
              </c:numCache>
            </c:numRef>
          </c:val>
        </c:ser>
        <c:ser>
          <c:idx val="5"/>
          <c:order val="5"/>
          <c:tx>
            <c:strRef>
              <c:f>データシート!$A$32</c:f>
              <c:strCache>
                <c:ptCount val="1"/>
                <c:pt idx="0">
                  <c:v>高萩市後期高齢者医療事業特別会計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0.02</c:v>
                </c:pt>
                <c:pt idx="8">
                  <c:v>#N/A</c:v>
                </c:pt>
                <c:pt idx="9">
                  <c:v>0.02</c:v>
                </c:pt>
              </c:numCache>
            </c:numRef>
          </c:val>
        </c:ser>
        <c:ser>
          <c:idx val="6"/>
          <c:order val="6"/>
          <c:tx>
            <c:strRef>
              <c:f>データシート!$A$33</c:f>
              <c:strCache>
                <c:ptCount val="1"/>
                <c:pt idx="0">
                  <c:v>高萩市介護保険事業特別会計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0.79</c:v>
                </c:pt>
                <c:pt idx="2">
                  <c:v>#N/A</c:v>
                </c:pt>
                <c:pt idx="3">
                  <c:v>0.5</c:v>
                </c:pt>
                <c:pt idx="4">
                  <c:v>#N/A</c:v>
                </c:pt>
                <c:pt idx="5">
                  <c:v>0.92</c:v>
                </c:pt>
                <c:pt idx="6">
                  <c:v>#N/A</c:v>
                </c:pt>
                <c:pt idx="7">
                  <c:v>0.61</c:v>
                </c:pt>
                <c:pt idx="8">
                  <c:v>#N/A</c:v>
                </c:pt>
                <c:pt idx="9">
                  <c:v>0.8</c:v>
                </c:pt>
              </c:numCache>
            </c:numRef>
          </c:val>
        </c:ser>
        <c:ser>
          <c:idx val="7"/>
          <c:order val="7"/>
          <c:tx>
            <c:strRef>
              <c:f>データシート!$A$34</c:f>
              <c:strCache>
                <c:ptCount val="1"/>
                <c:pt idx="0">
                  <c:v>高萩市水道事業会計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5.54</c:v>
                </c:pt>
                <c:pt idx="2">
                  <c:v>#N/A</c:v>
                </c:pt>
                <c:pt idx="3">
                  <c:v>5.48</c:v>
                </c:pt>
                <c:pt idx="4">
                  <c:v>#N/A</c:v>
                </c:pt>
                <c:pt idx="5">
                  <c:v>4.2699999999999996</c:v>
                </c:pt>
                <c:pt idx="6">
                  <c:v>#N/A</c:v>
                </c:pt>
                <c:pt idx="7">
                  <c:v>2.57</c:v>
                </c:pt>
                <c:pt idx="8">
                  <c:v>#N/A</c:v>
                </c:pt>
                <c:pt idx="9">
                  <c:v>2.14</c:v>
                </c:pt>
              </c:numCache>
            </c:numRef>
          </c:val>
        </c:ser>
        <c:ser>
          <c:idx val="8"/>
          <c:order val="8"/>
          <c:tx>
            <c:strRef>
              <c:f>データシート!$A$35</c:f>
              <c:strCache>
                <c:ptCount val="1"/>
                <c:pt idx="0">
                  <c:v>高萩市工業用水道事業会計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3.21</c:v>
                </c:pt>
                <c:pt idx="2">
                  <c:v>#N/A</c:v>
                </c:pt>
                <c:pt idx="3">
                  <c:v>3.54</c:v>
                </c:pt>
                <c:pt idx="4">
                  <c:v>#N/A</c:v>
                </c:pt>
                <c:pt idx="5">
                  <c:v>4.0999999999999996</c:v>
                </c:pt>
                <c:pt idx="6">
                  <c:v>#N/A</c:v>
                </c:pt>
                <c:pt idx="7">
                  <c:v>4.5599999999999996</c:v>
                </c:pt>
                <c:pt idx="8">
                  <c:v>#N/A</c:v>
                </c:pt>
                <c:pt idx="9">
                  <c:v>4.9400000000000004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5.86</c:v>
                </c:pt>
                <c:pt idx="2">
                  <c:v>#N/A</c:v>
                </c:pt>
                <c:pt idx="3">
                  <c:v>7.01</c:v>
                </c:pt>
                <c:pt idx="4">
                  <c:v>#N/A</c:v>
                </c:pt>
                <c:pt idx="5">
                  <c:v>6.47</c:v>
                </c:pt>
                <c:pt idx="6">
                  <c:v>#N/A</c:v>
                </c:pt>
                <c:pt idx="7">
                  <c:v>7.83</c:v>
                </c:pt>
                <c:pt idx="8">
                  <c:v>#N/A</c:v>
                </c:pt>
                <c:pt idx="9">
                  <c:v>7.44</c:v>
                </c:pt>
              </c:numCache>
            </c:numRef>
          </c:val>
        </c:ser>
        <c:dLbls>
          <c:showLegendKey val="0"/>
          <c:showVal val="0"/>
          <c:showCatName val="0"/>
          <c:showSerName val="0"/>
          <c:showPercent val="0"/>
          <c:showBubbleSize val="0"/>
        </c:dLbls>
        <c:gapWidth val="150"/>
        <c:overlap val="100"/>
        <c:axId val="192700416"/>
        <c:axId val="192701952"/>
      </c:barChart>
      <c:catAx>
        <c:axId val="19270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701952"/>
        <c:crosses val="autoZero"/>
        <c:auto val="1"/>
        <c:lblAlgn val="ctr"/>
        <c:lblOffset val="100"/>
        <c:tickLblSkip val="1"/>
        <c:tickMarkSkip val="1"/>
        <c:noMultiLvlLbl val="0"/>
      </c:catAx>
      <c:valAx>
        <c:axId val="192701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700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1537</c:v>
                </c:pt>
                <c:pt idx="5">
                  <c:v>1506</c:v>
                </c:pt>
                <c:pt idx="8">
                  <c:v>1461</c:v>
                </c:pt>
                <c:pt idx="11">
                  <c:v>1456</c:v>
                </c:pt>
                <c:pt idx="14">
                  <c:v>1480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705</c:v>
                </c:pt>
                <c:pt idx="3">
                  <c:v>660</c:v>
                </c:pt>
                <c:pt idx="6">
                  <c:v>698</c:v>
                </c:pt>
                <c:pt idx="9">
                  <c:v>710</c:v>
                </c:pt>
                <c:pt idx="12">
                  <c:v>712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c:v>
                </c:pt>
                <c:pt idx="3">
                  <c:v>2</c:v>
                </c:pt>
                <c:pt idx="6">
                  <c:v>2</c:v>
                </c:pt>
                <c:pt idx="9">
                  <c:v>7</c:v>
                </c:pt>
                <c:pt idx="12">
                  <c:v>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1692</c:v>
                </c:pt>
                <c:pt idx="3">
                  <c:v>1819</c:v>
                </c:pt>
                <c:pt idx="6">
                  <c:v>1966</c:v>
                </c:pt>
                <c:pt idx="9">
                  <c:v>1818</c:v>
                </c:pt>
                <c:pt idx="12">
                  <c:v>1729</c:v>
                </c:pt>
              </c:numCache>
            </c:numRef>
          </c:val>
        </c:ser>
        <c:dLbls>
          <c:showLegendKey val="0"/>
          <c:showVal val="0"/>
          <c:showCatName val="0"/>
          <c:showSerName val="0"/>
          <c:showPercent val="0"/>
          <c:showBubbleSize val="0"/>
        </c:dLbls>
        <c:gapWidth val="100"/>
        <c:overlap val="100"/>
        <c:axId val="191535744"/>
        <c:axId val="191546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866</c:v>
                </c:pt>
                <c:pt idx="2">
                  <c:v>#N/A</c:v>
                </c:pt>
                <c:pt idx="3">
                  <c:v>#N/A</c:v>
                </c:pt>
                <c:pt idx="4">
                  <c:v>976</c:v>
                </c:pt>
                <c:pt idx="5">
                  <c:v>#N/A</c:v>
                </c:pt>
                <c:pt idx="6">
                  <c:v>#N/A</c:v>
                </c:pt>
                <c:pt idx="7">
                  <c:v>1205</c:v>
                </c:pt>
                <c:pt idx="8">
                  <c:v>#N/A</c:v>
                </c:pt>
                <c:pt idx="9">
                  <c:v>#N/A</c:v>
                </c:pt>
                <c:pt idx="10">
                  <c:v>1079</c:v>
                </c:pt>
                <c:pt idx="11">
                  <c:v>#N/A</c:v>
                </c:pt>
                <c:pt idx="12">
                  <c:v>#N/A</c:v>
                </c:pt>
                <c:pt idx="13">
                  <c:v>963</c:v>
                </c:pt>
                <c:pt idx="14">
                  <c:v>#N/A</c:v>
                </c:pt>
              </c:numCache>
            </c:numRef>
          </c:val>
          <c:smooth val="0"/>
        </c:ser>
        <c:dLbls>
          <c:showLegendKey val="0"/>
          <c:showVal val="0"/>
          <c:showCatName val="0"/>
          <c:showSerName val="0"/>
          <c:showPercent val="0"/>
          <c:showBubbleSize val="0"/>
        </c:dLbls>
        <c:marker val="1"/>
        <c:smooth val="0"/>
        <c:axId val="191535744"/>
        <c:axId val="191546112"/>
      </c:lineChart>
      <c:catAx>
        <c:axId val="1915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546112"/>
        <c:crosses val="autoZero"/>
        <c:auto val="1"/>
        <c:lblAlgn val="ctr"/>
        <c:lblOffset val="100"/>
        <c:tickLblSkip val="1"/>
        <c:tickMarkSkip val="1"/>
        <c:noMultiLvlLbl val="0"/>
      </c:catAx>
      <c:valAx>
        <c:axId val="19154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5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11038</c:v>
                </c:pt>
                <c:pt idx="5">
                  <c:v>11448</c:v>
                </c:pt>
                <c:pt idx="8">
                  <c:v>11687</c:v>
                </c:pt>
                <c:pt idx="11">
                  <c:v>11760</c:v>
                </c:pt>
                <c:pt idx="14">
                  <c:v>11744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4509</c:v>
                </c:pt>
                <c:pt idx="5">
                  <c:v>4259</c:v>
                </c:pt>
                <c:pt idx="8">
                  <c:v>4000</c:v>
                </c:pt>
                <c:pt idx="11">
                  <c:v>3466</c:v>
                </c:pt>
                <c:pt idx="14">
                  <c:v>3072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1125</c:v>
                </c:pt>
                <c:pt idx="5">
                  <c:v>964</c:v>
                </c:pt>
                <c:pt idx="8">
                  <c:v>1899</c:v>
                </c:pt>
                <c:pt idx="11">
                  <c:v>2408</c:v>
                </c:pt>
                <c:pt idx="14">
                  <c:v>2106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4243</c:v>
                </c:pt>
                <c:pt idx="3">
                  <c:v>4</c:v>
                </c:pt>
                <c:pt idx="6">
                  <c:v>5</c:v>
                </c:pt>
                <c:pt idx="9">
                  <c:v>14</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3339</c:v>
                </c:pt>
                <c:pt idx="3">
                  <c:v>3222</c:v>
                </c:pt>
                <c:pt idx="6">
                  <c:v>3092</c:v>
                </c:pt>
                <c:pt idx="9">
                  <c:v>3067</c:v>
                </c:pt>
                <c:pt idx="12">
                  <c:v>2833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6859</c:v>
                </c:pt>
                <c:pt idx="3">
                  <c:v>6372</c:v>
                </c:pt>
                <c:pt idx="6">
                  <c:v>6144</c:v>
                </c:pt>
                <c:pt idx="9">
                  <c:v>5792</c:v>
                </c:pt>
                <c:pt idx="12">
                  <c:v>5485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c:v>
                </c:pt>
                <c:pt idx="3">
                  <c:v>10</c:v>
                </c:pt>
                <c:pt idx="6">
                  <c:v>13</c:v>
                </c:pt>
                <c:pt idx="9">
                  <c:v>26</c:v>
                </c:pt>
                <c:pt idx="12">
                  <c:v>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606</c:v>
                </c:pt>
                <c:pt idx="3">
                  <c:v>505</c:v>
                </c:pt>
                <c:pt idx="6">
                  <c:v>404</c:v>
                </c:pt>
                <c:pt idx="9">
                  <c:v>303</c:v>
                </c:pt>
                <c:pt idx="12">
                  <c:v>202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13264</c:v>
                </c:pt>
                <c:pt idx="3">
                  <c:v>17859</c:v>
                </c:pt>
                <c:pt idx="6">
                  <c:v>17253</c:v>
                </c:pt>
                <c:pt idx="9">
                  <c:v>16410</c:v>
                </c:pt>
                <c:pt idx="12">
                  <c:v>15956</c:v>
                </c:pt>
              </c:numCache>
            </c:numRef>
          </c:val>
        </c:ser>
        <c:dLbls>
          <c:showLegendKey val="0"/>
          <c:showVal val="0"/>
          <c:showCatName val="0"/>
          <c:showSerName val="0"/>
          <c:showPercent val="0"/>
          <c:showBubbleSize val="0"/>
        </c:dLbls>
        <c:gapWidth val="100"/>
        <c:overlap val="100"/>
        <c:axId val="191740544"/>
        <c:axId val="191755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11654</c:v>
                </c:pt>
                <c:pt idx="2">
                  <c:v>#N/A</c:v>
                </c:pt>
                <c:pt idx="3">
                  <c:v>#N/A</c:v>
                </c:pt>
                <c:pt idx="4">
                  <c:v>11302</c:v>
                </c:pt>
                <c:pt idx="5">
                  <c:v>#N/A</c:v>
                </c:pt>
                <c:pt idx="6">
                  <c:v>#N/A</c:v>
                </c:pt>
                <c:pt idx="7">
                  <c:v>9325</c:v>
                </c:pt>
                <c:pt idx="8">
                  <c:v>#N/A</c:v>
                </c:pt>
                <c:pt idx="9">
                  <c:v>#N/A</c:v>
                </c:pt>
                <c:pt idx="10">
                  <c:v>7978</c:v>
                </c:pt>
                <c:pt idx="11">
                  <c:v>#N/A</c:v>
                </c:pt>
                <c:pt idx="12">
                  <c:v>#N/A</c:v>
                </c:pt>
                <c:pt idx="13">
                  <c:v>7585</c:v>
                </c:pt>
                <c:pt idx="14">
                  <c:v>#N/A</c:v>
                </c:pt>
              </c:numCache>
            </c:numRef>
          </c:val>
          <c:smooth val="0"/>
        </c:ser>
        <c:dLbls>
          <c:showLegendKey val="0"/>
          <c:showVal val="0"/>
          <c:showCatName val="0"/>
          <c:showSerName val="0"/>
          <c:showPercent val="0"/>
          <c:showBubbleSize val="0"/>
        </c:dLbls>
        <c:marker val="1"/>
        <c:smooth val="0"/>
        <c:axId val="191740544"/>
        <c:axId val="191755008"/>
      </c:lineChart>
      <c:catAx>
        <c:axId val="19174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1755008"/>
        <c:crosses val="autoZero"/>
        <c:auto val="1"/>
        <c:lblAlgn val="ctr"/>
        <c:lblOffset val="100"/>
        <c:tickLblSkip val="1"/>
        <c:tickMarkSkip val="1"/>
        <c:noMultiLvlLbl val="0"/>
      </c:catAx>
      <c:valAx>
        <c:axId val="19175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74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30,815
30,633
193.65
13,531,045
12,744,323
551,096
7,396,021
15,955,605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120.4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地方譲与税（△</a:t>
          </a:r>
          <a:r>
            <a:rPr kumimoji="1" lang="en-US" altLang="ja-JP" sz="1300">
              <a:latin typeface="ＭＳ Ｐゴシック"/>
            </a:rPr>
            <a:t>4.1</a:t>
          </a:r>
          <a:r>
            <a:rPr kumimoji="1" lang="ja-JP" altLang="en-US" sz="1300">
              <a:latin typeface="ＭＳ Ｐゴシック"/>
            </a:rPr>
            <a:t>％）及び固定資産税（△</a:t>
          </a:r>
          <a:r>
            <a:rPr kumimoji="1" lang="en-US" altLang="ja-JP" sz="1300">
              <a:latin typeface="ＭＳ Ｐゴシック"/>
            </a:rPr>
            <a:t>2.5%</a:t>
          </a:r>
          <a:r>
            <a:rPr kumimoji="1" lang="ja-JP" altLang="en-US" sz="1300">
              <a:latin typeface="ＭＳ Ｐゴシック"/>
            </a:rPr>
            <a:t>）の減収があったものの、平成</a:t>
          </a:r>
          <a:r>
            <a:rPr kumimoji="1" lang="en-US" altLang="ja-JP" sz="1300">
              <a:latin typeface="ＭＳ Ｐゴシック"/>
            </a:rPr>
            <a:t>25</a:t>
          </a:r>
          <a:r>
            <a:rPr kumimoji="1" lang="ja-JP" altLang="en-US" sz="1300">
              <a:latin typeface="ＭＳ Ｐゴシック"/>
            </a:rPr>
            <a:t>年度は前年度から横ばいの</a:t>
          </a:r>
          <a:r>
            <a:rPr kumimoji="1" lang="en-US" altLang="ja-JP" sz="1300">
              <a:latin typeface="ＭＳ Ｐゴシック"/>
            </a:rPr>
            <a:t>0.58</a:t>
          </a:r>
          <a:r>
            <a:rPr kumimoji="1" lang="ja-JP" altLang="en-US" sz="1300">
              <a:latin typeface="ＭＳ Ｐゴシック"/>
            </a:rPr>
            <a:t>となった。類似団体平均値の比較では、</a:t>
          </a:r>
          <a:r>
            <a:rPr kumimoji="1" lang="en-US" altLang="ja-JP" sz="1300">
              <a:latin typeface="ＭＳ Ｐゴシック"/>
            </a:rPr>
            <a:t>0.17</a:t>
          </a:r>
          <a:r>
            <a:rPr kumimoji="1" lang="ja-JP" altLang="en-US" sz="1300">
              <a:latin typeface="ＭＳ Ｐゴシック"/>
            </a:rPr>
            <a:t>ポイント上回っている。平成</a:t>
          </a:r>
          <a:r>
            <a:rPr kumimoji="1" lang="en-US" altLang="ja-JP" sz="1300">
              <a:latin typeface="ＭＳ Ｐゴシック"/>
            </a:rPr>
            <a:t>20</a:t>
          </a:r>
          <a:r>
            <a:rPr kumimoji="1" lang="ja-JP" altLang="en-US" sz="1300">
              <a:latin typeface="ＭＳ Ｐゴシック"/>
            </a:rPr>
            <a:t>年度から本格的に着手した土地開発公社経営健全化支援に加え、平成</a:t>
          </a:r>
          <a:r>
            <a:rPr kumimoji="1" lang="en-US" altLang="ja-JP" sz="1300">
              <a:latin typeface="ＭＳ Ｐゴシック"/>
            </a:rPr>
            <a:t>22</a:t>
          </a:r>
          <a:r>
            <a:rPr kumimoji="1" lang="ja-JP" altLang="en-US" sz="1300">
              <a:latin typeface="ＭＳ Ｐゴシック"/>
            </a:rPr>
            <a:t>年度には住宅公社破産に伴う債務解消のため第三セクター等改革推進債（</a:t>
          </a:r>
          <a:r>
            <a:rPr kumimoji="1" lang="en-US" altLang="ja-JP" sz="1300">
              <a:latin typeface="ＭＳ Ｐゴシック"/>
            </a:rPr>
            <a:t>4,678</a:t>
          </a:r>
          <a:r>
            <a:rPr kumimoji="1" lang="ja-JP" altLang="en-US" sz="1300">
              <a:latin typeface="ＭＳ Ｐゴシック"/>
            </a:rPr>
            <a:t>百万円）を発行するなど財政の健全化に取り組んでいるが、引き続き職員数の削減（平成</a:t>
          </a:r>
          <a:r>
            <a:rPr kumimoji="1" lang="en-US" altLang="ja-JP" sz="1300">
              <a:latin typeface="ＭＳ Ｐゴシック"/>
            </a:rPr>
            <a:t>30</a:t>
          </a:r>
          <a:r>
            <a:rPr kumimoji="1" lang="ja-JP" altLang="en-US" sz="1300">
              <a:latin typeface="ＭＳ Ｐゴシック"/>
            </a:rPr>
            <a:t>年度までに対</a:t>
          </a:r>
          <a:r>
            <a:rPr kumimoji="1" lang="en-US" altLang="ja-JP" sz="1300">
              <a:latin typeface="ＭＳ Ｐゴシック"/>
            </a:rPr>
            <a:t>19</a:t>
          </a:r>
          <a:r>
            <a:rPr kumimoji="1" lang="ja-JP" altLang="en-US" sz="1300">
              <a:latin typeface="ＭＳ Ｐゴシック"/>
            </a:rPr>
            <a:t>年度比△</a:t>
          </a:r>
          <a:r>
            <a:rPr kumimoji="1" lang="en-US" altLang="ja-JP" sz="1300">
              <a:latin typeface="ＭＳ Ｐゴシック"/>
            </a:rPr>
            <a:t>60</a:t>
          </a:r>
          <a:r>
            <a:rPr kumimoji="1" lang="ja-JP" altLang="en-US" sz="1300">
              <a:latin typeface="ＭＳ Ｐゴシック"/>
            </a:rPr>
            <a:t>人）等による人件費の圧縮、事務事業のゼロベース見直し、投資事業の圧縮等を着実に実行していく。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167217</xdr:rowOff>
    </xdr:to>
    <xdr:cxnSp macro="">
      <xdr:nvCxnSpPr>
        <xdr:cNvPr id="71" name="直線コネクタ 70"/>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106892</xdr:rowOff>
    </xdr:from>
    <xdr:to>
      <xdr:col>4</xdr:col>
      <xdr:colOff>482600</xdr:colOff>
      <xdr:row>40</xdr:row>
      <xdr:rowOff>127000</xdr:rowOff>
    </xdr:to>
    <xdr:cxnSp macro="">
      <xdr:nvCxnSpPr>
        <xdr:cNvPr id="74" name="直線コネクタ 73"/>
        <xdr:cNvCxnSpPr/>
      </xdr:nvCxnSpPr>
      <xdr:spPr>
        <a:xfrm>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106892</xdr:rowOff>
    </xdr:to>
    <xdr:cxnSp macro="">
      <xdr:nvCxnSpPr>
        <xdr:cNvPr id="77" name="直線コネクタ 76"/>
        <xdr:cNvCxnSpPr/>
      </xdr:nvCxnSpPr>
      <xdr:spPr>
        <a:xfrm>
          <a:off x="1447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1" name="テキスト ボックス 80"/>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56092</xdr:rowOff>
    </xdr:from>
    <xdr:to>
      <xdr:col>3</xdr:col>
      <xdr:colOff>330200</xdr:colOff>
      <xdr:row>40</xdr:row>
      <xdr:rowOff>157692</xdr:rowOff>
    </xdr:to>
    <xdr:sp macro="" textlink="">
      <xdr:nvSpPr>
        <xdr:cNvPr id="93" name="円/楕円 92"/>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94" name="テキスト ボックス 93"/>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96" name="テキスト ボックス 95"/>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年度は、前年度より</a:t>
          </a:r>
          <a:r>
            <a:rPr kumimoji="1" lang="en-US" altLang="ja-JP" sz="1300">
              <a:latin typeface="ＭＳ Ｐゴシック"/>
            </a:rPr>
            <a:t>1.2</a:t>
          </a:r>
          <a:r>
            <a:rPr kumimoji="1" lang="ja-JP" altLang="en-US" sz="1300">
              <a:latin typeface="ＭＳ Ｐゴシック"/>
            </a:rPr>
            <a:t>ポイント上回る</a:t>
          </a:r>
          <a:r>
            <a:rPr kumimoji="1" lang="en-US" altLang="ja-JP" sz="1300">
              <a:latin typeface="ＭＳ Ｐゴシック"/>
            </a:rPr>
            <a:t>98.7%</a:t>
          </a:r>
          <a:r>
            <a:rPr kumimoji="1" lang="ja-JP" altLang="en-US" sz="1300">
              <a:latin typeface="ＭＳ Ｐゴシック"/>
            </a:rPr>
            <a:t>となったが、これは、経常一般財源等のうち普通交付税△</a:t>
          </a:r>
          <a:r>
            <a:rPr kumimoji="1" lang="en-US" altLang="ja-JP" sz="1300">
              <a:latin typeface="ＭＳ Ｐゴシック"/>
            </a:rPr>
            <a:t>110</a:t>
          </a:r>
          <a:r>
            <a:rPr kumimoji="1" lang="ja-JP" altLang="en-US" sz="1300">
              <a:latin typeface="ＭＳ Ｐゴシック"/>
            </a:rPr>
            <a:t>百万円（△</a:t>
          </a:r>
          <a:r>
            <a:rPr kumimoji="1" lang="en-US" altLang="ja-JP" sz="1300">
              <a:latin typeface="ＭＳ Ｐゴシック"/>
            </a:rPr>
            <a:t>4.4%</a:t>
          </a:r>
          <a:r>
            <a:rPr kumimoji="1" lang="ja-JP" altLang="en-US" sz="1300">
              <a:latin typeface="ＭＳ Ｐゴシック"/>
            </a:rPr>
            <a:t>）、地方税△</a:t>
          </a:r>
          <a:r>
            <a:rPr kumimoji="1" lang="en-US" altLang="ja-JP" sz="1300">
              <a:latin typeface="ＭＳ Ｐゴシック"/>
            </a:rPr>
            <a:t>88</a:t>
          </a:r>
          <a:r>
            <a:rPr kumimoji="1" lang="ja-JP" altLang="en-US" sz="1300">
              <a:latin typeface="ＭＳ Ｐゴシック"/>
            </a:rPr>
            <a:t>百万円（△</a:t>
          </a:r>
          <a:r>
            <a:rPr kumimoji="1" lang="en-US" altLang="ja-JP" sz="1300">
              <a:latin typeface="ＭＳ Ｐゴシック"/>
            </a:rPr>
            <a:t>2.1%</a:t>
          </a:r>
          <a:r>
            <a:rPr kumimoji="1" lang="ja-JP" altLang="en-US" sz="1300">
              <a:latin typeface="ＭＳ Ｐゴシック"/>
            </a:rPr>
            <a:t>）等による。今後は学校耐震化、本庁舎再建及び国体会場改修等に伴う公債費償還により再度上昇することが予想される。</a:t>
          </a:r>
          <a:endParaRPr kumimoji="1" lang="en-US" altLang="ja-JP" sz="1300">
            <a:latin typeface="ＭＳ Ｐゴシック"/>
          </a:endParaRPr>
        </a:p>
        <a:p>
          <a:r>
            <a:rPr kumimoji="1" lang="ja-JP" altLang="en-US" sz="1300">
              <a:latin typeface="ＭＳ Ｐゴシック"/>
            </a:rPr>
            <a:t>　類似団体平均値の比較では</a:t>
          </a:r>
          <a:r>
            <a:rPr kumimoji="1" lang="en-US" altLang="ja-JP" sz="1300">
              <a:latin typeface="ＭＳ Ｐゴシック"/>
            </a:rPr>
            <a:t>10.0</a:t>
          </a:r>
          <a:r>
            <a:rPr kumimoji="1" lang="ja-JP" altLang="en-US" sz="1300">
              <a:latin typeface="ＭＳ Ｐゴシック"/>
            </a:rPr>
            <a:t>ポイント上回る非常に高い数値であるため、全ての事業において、緊急性や必要性を検証し、「事業の見直し」と「事業の再構築」の徹底を図り、経常経費の削減に努める。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79828</xdr:rowOff>
    </xdr:from>
    <xdr:to>
      <xdr:col>7</xdr:col>
      <xdr:colOff>152400</xdr:colOff>
      <xdr:row>63</xdr:row>
      <xdr:rowOff>121194</xdr:rowOff>
    </xdr:to>
    <xdr:cxnSp macro="">
      <xdr:nvCxnSpPr>
        <xdr:cNvPr id="133" name="直線コネクタ 132"/>
        <xdr:cNvCxnSpPr/>
      </xdr:nvCxnSpPr>
      <xdr:spPr>
        <a:xfrm>
          <a:off x="4114800" y="10881178"/>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79828</xdr:rowOff>
    </xdr:from>
    <xdr:to>
      <xdr:col>6</xdr:col>
      <xdr:colOff>0</xdr:colOff>
      <xdr:row>63</xdr:row>
      <xdr:rowOff>107406</xdr:rowOff>
    </xdr:to>
    <xdr:cxnSp macro="">
      <xdr:nvCxnSpPr>
        <xdr:cNvPr id="136" name="直線コネクタ 135"/>
        <xdr:cNvCxnSpPr/>
      </xdr:nvCxnSpPr>
      <xdr:spPr>
        <a:xfrm flipV="1">
          <a:off x="3225800" y="1088117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107406</xdr:rowOff>
    </xdr:to>
    <xdr:cxnSp macro="">
      <xdr:nvCxnSpPr>
        <xdr:cNvPr id="139" name="直線コネクタ 138"/>
        <xdr:cNvCxnSpPr/>
      </xdr:nvCxnSpPr>
      <xdr:spPr>
        <a:xfrm>
          <a:off x="2336800" y="1077087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63</xdr:row>
      <xdr:rowOff>45357</xdr:rowOff>
    </xdr:to>
    <xdr:cxnSp macro="">
      <xdr:nvCxnSpPr>
        <xdr:cNvPr id="142" name="直線コネクタ 141"/>
        <xdr:cNvCxnSpPr/>
      </xdr:nvCxnSpPr>
      <xdr:spPr>
        <a:xfrm flipV="1">
          <a:off x="1447800" y="1077087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90731</xdr:rowOff>
    </xdr:from>
    <xdr:ext cx="762000" cy="259045"/>
    <xdr:sp macro="" textlink="">
      <xdr:nvSpPr>
        <xdr:cNvPr id="144" name="テキスト ボックス 143"/>
        <xdr:cNvSpPr txBox="1"/>
      </xdr:nvSpPr>
      <xdr:spPr>
        <a:xfrm>
          <a:off x="1955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36484</xdr:rowOff>
    </xdr:from>
    <xdr:ext cx="762000" cy="259045"/>
    <xdr:sp macro="" textlink="">
      <xdr:nvSpPr>
        <xdr:cNvPr id="146" name="テキスト ボックス 145"/>
        <xdr:cNvSpPr txBox="1"/>
      </xdr:nvSpPr>
      <xdr:spPr>
        <a:xfrm>
          <a:off x="1066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52" name="円/楕円 151"/>
        <xdr:cNvSpPr/>
      </xdr:nvSpPr>
      <xdr:spPr>
        <a:xfrm>
          <a:off x="49022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42471</xdr:rowOff>
    </xdr:from>
    <xdr:ext cx="762000" cy="259045"/>
    <xdr:sp macro="" textlink="">
      <xdr:nvSpPr>
        <xdr:cNvPr id="153" name="財政構造の弾力性該当値テキスト"/>
        <xdr:cNvSpPr txBox="1"/>
      </xdr:nvSpPr>
      <xdr:spPr>
        <a:xfrm>
          <a:off x="5041900" y="1084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29028</xdr:rowOff>
    </xdr:from>
    <xdr:to>
      <xdr:col>6</xdr:col>
      <xdr:colOff>50800</xdr:colOff>
      <xdr:row>63</xdr:row>
      <xdr:rowOff>130628</xdr:rowOff>
    </xdr:to>
    <xdr:sp macro="" textlink="">
      <xdr:nvSpPr>
        <xdr:cNvPr id="154" name="円/楕円 153"/>
        <xdr:cNvSpPr/>
      </xdr:nvSpPr>
      <xdr:spPr>
        <a:xfrm>
          <a:off x="4064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115405</xdr:rowOff>
    </xdr:from>
    <xdr:ext cx="736600" cy="259045"/>
    <xdr:sp macro="" textlink="">
      <xdr:nvSpPr>
        <xdr:cNvPr id="155" name="テキスト ボックス 154"/>
        <xdr:cNvSpPr txBox="1"/>
      </xdr:nvSpPr>
      <xdr:spPr>
        <a:xfrm>
          <a:off x="3733800" y="1091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56606</xdr:rowOff>
    </xdr:from>
    <xdr:to>
      <xdr:col>4</xdr:col>
      <xdr:colOff>533400</xdr:colOff>
      <xdr:row>63</xdr:row>
      <xdr:rowOff>158206</xdr:rowOff>
    </xdr:to>
    <xdr:sp macro="" textlink="">
      <xdr:nvSpPr>
        <xdr:cNvPr id="156" name="円/楕円 155"/>
        <xdr:cNvSpPr/>
      </xdr:nvSpPr>
      <xdr:spPr>
        <a:xfrm>
          <a:off x="3175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142983</xdr:rowOff>
    </xdr:from>
    <xdr:ext cx="762000" cy="259045"/>
    <xdr:sp macro="" textlink="">
      <xdr:nvSpPr>
        <xdr:cNvPr id="157" name="テキスト ボックス 156"/>
        <xdr:cNvSpPr txBox="1"/>
      </xdr:nvSpPr>
      <xdr:spPr>
        <a:xfrm>
          <a:off x="2844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8" name="円/楕円 157"/>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5097</xdr:rowOff>
    </xdr:from>
    <xdr:ext cx="762000" cy="259045"/>
    <xdr:sp macro="" textlink="">
      <xdr:nvSpPr>
        <xdr:cNvPr id="159" name="テキスト ボックス 158"/>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166007</xdr:rowOff>
    </xdr:from>
    <xdr:to>
      <xdr:col>2</xdr:col>
      <xdr:colOff>127000</xdr:colOff>
      <xdr:row>63</xdr:row>
      <xdr:rowOff>96157</xdr:rowOff>
    </xdr:to>
    <xdr:sp macro="" textlink="">
      <xdr:nvSpPr>
        <xdr:cNvPr id="160" name="円/楕円 159"/>
        <xdr:cNvSpPr/>
      </xdr:nvSpPr>
      <xdr:spPr>
        <a:xfrm>
          <a:off x="1397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80934</xdr:rowOff>
    </xdr:from>
    <xdr:ext cx="762000" cy="259045"/>
    <xdr:sp macro="" textlink="">
      <xdr:nvSpPr>
        <xdr:cNvPr id="161" name="テキスト ボックス 160"/>
        <xdr:cNvSpPr txBox="1"/>
      </xdr:nvSpPr>
      <xdr:spPr>
        <a:xfrm>
          <a:off x="1066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[138,793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類似団体平均と比較して、人件費・物件費等の適正度が低くなっている要因として、東日本大震災で発生した廃棄物処理対策経費の減が挙げられる。廃棄物の発生量は年々減少している。</a:t>
          </a:r>
          <a:endParaRPr kumimoji="1" lang="en-US" altLang="ja-JP" sz="1300">
            <a:latin typeface="ＭＳ Ｐゴシック"/>
          </a:endParaRPr>
        </a:p>
        <a:p>
          <a:r>
            <a:rPr kumimoji="1" lang="ja-JP" altLang="en-US" sz="1300">
              <a:latin typeface="ＭＳ Ｐゴシック"/>
            </a:rPr>
            <a:t>　今後は職員削減により委託料等の増加が見込まれるため、引き続き増加抑制を図っていく。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24853</xdr:rowOff>
    </xdr:from>
    <xdr:to>
      <xdr:col>7</xdr:col>
      <xdr:colOff>152400</xdr:colOff>
      <xdr:row>81</xdr:row>
      <xdr:rowOff>35449</xdr:rowOff>
    </xdr:to>
    <xdr:cxnSp macro="">
      <xdr:nvCxnSpPr>
        <xdr:cNvPr id="195" name="直線コネクタ 194"/>
        <xdr:cNvCxnSpPr/>
      </xdr:nvCxnSpPr>
      <xdr:spPr>
        <a:xfrm flipV="1">
          <a:off x="4114800" y="13912303"/>
          <a:ext cx="838200" cy="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9630</xdr:rowOff>
    </xdr:from>
    <xdr:ext cx="762000" cy="259045"/>
    <xdr:sp macro="" textlink="">
      <xdr:nvSpPr>
        <xdr:cNvPr id="196" name="人件費・物件費等の状況平均値テキスト"/>
        <xdr:cNvSpPr txBox="1"/>
      </xdr:nvSpPr>
      <xdr:spPr>
        <a:xfrm>
          <a:off x="5041900" y="138970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25829</xdr:rowOff>
    </xdr:from>
    <xdr:to>
      <xdr:col>6</xdr:col>
      <xdr:colOff>0</xdr:colOff>
      <xdr:row>81</xdr:row>
      <xdr:rowOff>35449</xdr:rowOff>
    </xdr:to>
    <xdr:cxnSp macro="">
      <xdr:nvCxnSpPr>
        <xdr:cNvPr id="198" name="直線コネクタ 197"/>
        <xdr:cNvCxnSpPr/>
      </xdr:nvCxnSpPr>
      <xdr:spPr>
        <a:xfrm>
          <a:off x="3225800" y="13913279"/>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7344</xdr:rowOff>
    </xdr:from>
    <xdr:to>
      <xdr:col>4</xdr:col>
      <xdr:colOff>482600</xdr:colOff>
      <xdr:row>81</xdr:row>
      <xdr:rowOff>25829</xdr:rowOff>
    </xdr:to>
    <xdr:cxnSp macro="">
      <xdr:nvCxnSpPr>
        <xdr:cNvPr id="201" name="直線コネクタ 200"/>
        <xdr:cNvCxnSpPr/>
      </xdr:nvCxnSpPr>
      <xdr:spPr>
        <a:xfrm>
          <a:off x="2336800" y="13894794"/>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3217</xdr:rowOff>
    </xdr:from>
    <xdr:to>
      <xdr:col>3</xdr:col>
      <xdr:colOff>279400</xdr:colOff>
      <xdr:row>81</xdr:row>
      <xdr:rowOff>7344</xdr:rowOff>
    </xdr:to>
    <xdr:cxnSp macro="">
      <xdr:nvCxnSpPr>
        <xdr:cNvPr id="204" name="直線コネクタ 203"/>
        <xdr:cNvCxnSpPr/>
      </xdr:nvCxnSpPr>
      <xdr:spPr>
        <a:xfrm>
          <a:off x="1447800" y="13890667"/>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65431</xdr:rowOff>
    </xdr:from>
    <xdr:ext cx="762000" cy="259045"/>
    <xdr:sp macro="" textlink="">
      <xdr:nvSpPr>
        <xdr:cNvPr id="206" name="テキスト ボックス 205"/>
        <xdr:cNvSpPr txBox="1"/>
      </xdr:nvSpPr>
      <xdr:spPr>
        <a:xfrm>
          <a:off x="1955800" y="1395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64664</xdr:rowOff>
    </xdr:from>
    <xdr:ext cx="762000" cy="259045"/>
    <xdr:sp macro="" textlink="">
      <xdr:nvSpPr>
        <xdr:cNvPr id="208" name="テキスト ボックス 207"/>
        <xdr:cNvSpPr txBox="1"/>
      </xdr:nvSpPr>
      <xdr:spPr>
        <a:xfrm>
          <a:off x="1066800" y="1395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145503</xdr:rowOff>
    </xdr:from>
    <xdr:to>
      <xdr:col>7</xdr:col>
      <xdr:colOff>203200</xdr:colOff>
      <xdr:row>81</xdr:row>
      <xdr:rowOff>75653</xdr:rowOff>
    </xdr:to>
    <xdr:sp macro="" textlink="">
      <xdr:nvSpPr>
        <xdr:cNvPr id="214" name="円/楕円 213"/>
        <xdr:cNvSpPr/>
      </xdr:nvSpPr>
      <xdr:spPr>
        <a:xfrm>
          <a:off x="4902200" y="1386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66780</xdr:rowOff>
    </xdr:from>
    <xdr:ext cx="762000" cy="259045"/>
    <xdr:sp macro="" textlink="">
      <xdr:nvSpPr>
        <xdr:cNvPr id="215" name="人件費・物件費等の状況該当値テキスト"/>
        <xdr:cNvSpPr txBox="1"/>
      </xdr:nvSpPr>
      <xdr:spPr>
        <a:xfrm>
          <a:off x="5041900" y="1378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138,793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156099</xdr:rowOff>
    </xdr:from>
    <xdr:to>
      <xdr:col>6</xdr:col>
      <xdr:colOff>50800</xdr:colOff>
      <xdr:row>81</xdr:row>
      <xdr:rowOff>86249</xdr:rowOff>
    </xdr:to>
    <xdr:sp macro="" textlink="">
      <xdr:nvSpPr>
        <xdr:cNvPr id="216" name="円/楕円 215"/>
        <xdr:cNvSpPr/>
      </xdr:nvSpPr>
      <xdr:spPr>
        <a:xfrm>
          <a:off x="4064000" y="138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71026</xdr:rowOff>
    </xdr:from>
    <xdr:ext cx="736600" cy="259045"/>
    <xdr:sp macro="" textlink="">
      <xdr:nvSpPr>
        <xdr:cNvPr id="217" name="テキスト ボックス 216"/>
        <xdr:cNvSpPr txBox="1"/>
      </xdr:nvSpPr>
      <xdr:spPr>
        <a:xfrm>
          <a:off x="3733800" y="1395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151,968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146479</xdr:rowOff>
    </xdr:from>
    <xdr:to>
      <xdr:col>4</xdr:col>
      <xdr:colOff>533400</xdr:colOff>
      <xdr:row>81</xdr:row>
      <xdr:rowOff>76629</xdr:rowOff>
    </xdr:to>
    <xdr:sp macro="" textlink="">
      <xdr:nvSpPr>
        <xdr:cNvPr id="218" name="円/楕円 217"/>
        <xdr:cNvSpPr/>
      </xdr:nvSpPr>
      <xdr:spPr>
        <a:xfrm>
          <a:off x="3175000" y="138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86806</xdr:rowOff>
    </xdr:from>
    <xdr:ext cx="762000" cy="259045"/>
    <xdr:sp macro="" textlink="">
      <xdr:nvSpPr>
        <xdr:cNvPr id="219" name="テキスト ボックス 218"/>
        <xdr:cNvSpPr txBox="1"/>
      </xdr:nvSpPr>
      <xdr:spPr>
        <a:xfrm>
          <a:off x="2844800" y="136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127994</xdr:rowOff>
    </xdr:from>
    <xdr:to>
      <xdr:col>3</xdr:col>
      <xdr:colOff>330200</xdr:colOff>
      <xdr:row>81</xdr:row>
      <xdr:rowOff>58144</xdr:rowOff>
    </xdr:to>
    <xdr:sp macro="" textlink="">
      <xdr:nvSpPr>
        <xdr:cNvPr id="220" name="円/楕円 219"/>
        <xdr:cNvSpPr/>
      </xdr:nvSpPr>
      <xdr:spPr>
        <a:xfrm>
          <a:off x="2286000" y="1384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68321</xdr:rowOff>
    </xdr:from>
    <xdr:ext cx="762000" cy="259045"/>
    <xdr:sp macro="" textlink="">
      <xdr:nvSpPr>
        <xdr:cNvPr id="221" name="テキスト ボックス 220"/>
        <xdr:cNvSpPr txBox="1"/>
      </xdr:nvSpPr>
      <xdr:spPr>
        <a:xfrm>
          <a:off x="1955800" y="1361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117,025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123867</xdr:rowOff>
    </xdr:from>
    <xdr:to>
      <xdr:col>2</xdr:col>
      <xdr:colOff>127000</xdr:colOff>
      <xdr:row>81</xdr:row>
      <xdr:rowOff>54017</xdr:rowOff>
    </xdr:to>
    <xdr:sp macro="" textlink="">
      <xdr:nvSpPr>
        <xdr:cNvPr id="222" name="円/楕円 221"/>
        <xdr:cNvSpPr/>
      </xdr:nvSpPr>
      <xdr:spPr>
        <a:xfrm>
          <a:off x="1397000" y="138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64194</xdr:rowOff>
    </xdr:from>
    <xdr:ext cx="762000" cy="259045"/>
    <xdr:sp macro="" textlink="">
      <xdr:nvSpPr>
        <xdr:cNvPr id="223" name="テキスト ボックス 222"/>
        <xdr:cNvSpPr txBox="1"/>
      </xdr:nvSpPr>
      <xdr:spPr>
        <a:xfrm>
          <a:off x="1066800" y="136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行財政健全化計画（平成</a:t>
          </a:r>
          <a:r>
            <a:rPr kumimoji="1" lang="en-US" altLang="ja-JP" sz="1200">
              <a:latin typeface="ＭＳ Ｐゴシック"/>
            </a:rPr>
            <a:t>20</a:t>
          </a:r>
          <a:r>
            <a:rPr kumimoji="1" lang="ja-JP" altLang="en-US" sz="1200">
              <a:latin typeface="ＭＳ Ｐゴシック"/>
            </a:rPr>
            <a:t>年度から</a:t>
          </a:r>
          <a:r>
            <a:rPr kumimoji="1" lang="en-US" altLang="ja-JP" sz="1200">
              <a:latin typeface="ＭＳ Ｐゴシック"/>
            </a:rPr>
            <a:t>23</a:t>
          </a:r>
          <a:r>
            <a:rPr kumimoji="1" lang="ja-JP" altLang="en-US" sz="1200">
              <a:latin typeface="ＭＳ Ｐゴシック"/>
            </a:rPr>
            <a:t>年度）に基づき、全職員を対象に平成</a:t>
          </a:r>
          <a:r>
            <a:rPr kumimoji="1" lang="en-US" altLang="ja-JP" sz="1200">
              <a:latin typeface="ＭＳ Ｐゴシック"/>
            </a:rPr>
            <a:t>20</a:t>
          </a:r>
          <a:r>
            <a:rPr kumimoji="1" lang="ja-JP" altLang="en-US" sz="1200">
              <a:latin typeface="ＭＳ Ｐゴシック"/>
            </a:rPr>
            <a:t>年</a:t>
          </a:r>
          <a:r>
            <a:rPr kumimoji="1" lang="en-US" altLang="ja-JP" sz="1200">
              <a:latin typeface="ＭＳ Ｐゴシック"/>
            </a:rPr>
            <a:t>10</a:t>
          </a:r>
          <a:r>
            <a:rPr kumimoji="1" lang="ja-JP" altLang="en-US" sz="1200">
              <a:latin typeface="ＭＳ Ｐゴシック"/>
            </a:rPr>
            <a:t>月から給与カット（～</a:t>
          </a:r>
          <a:r>
            <a:rPr kumimoji="1" lang="en-US" altLang="ja-JP" sz="1200">
              <a:latin typeface="ＭＳ Ｐゴシック"/>
            </a:rPr>
            <a:t>21</a:t>
          </a:r>
          <a:r>
            <a:rPr kumimoji="1" lang="ja-JP" altLang="en-US" sz="1200">
              <a:latin typeface="ＭＳ Ｐゴシック"/>
            </a:rPr>
            <a:t>年</a:t>
          </a:r>
          <a:r>
            <a:rPr kumimoji="1" lang="en-US" altLang="ja-JP" sz="1200">
              <a:latin typeface="ＭＳ Ｐゴシック"/>
            </a:rPr>
            <a:t>9</a:t>
          </a:r>
          <a:r>
            <a:rPr kumimoji="1" lang="ja-JP" altLang="en-US" sz="1200">
              <a:latin typeface="ＭＳ Ｐゴシック"/>
            </a:rPr>
            <a:t>月：階級に応じて△</a:t>
          </a:r>
          <a:r>
            <a:rPr kumimoji="1" lang="en-US" altLang="ja-JP" sz="1200">
              <a:latin typeface="ＭＳ Ｐゴシック"/>
            </a:rPr>
            <a:t>7%</a:t>
          </a:r>
          <a:r>
            <a:rPr kumimoji="1" lang="ja-JP" altLang="en-US" sz="1200">
              <a:latin typeface="ＭＳ Ｐゴシック"/>
            </a:rPr>
            <a:t>～△</a:t>
          </a:r>
          <a:r>
            <a:rPr kumimoji="1" lang="en-US" altLang="ja-JP" sz="1200">
              <a:latin typeface="ＭＳ Ｐゴシック"/>
            </a:rPr>
            <a:t>4%</a:t>
          </a:r>
          <a:r>
            <a:rPr kumimoji="1" lang="ja-JP" altLang="en-US" sz="1200">
              <a:latin typeface="ＭＳ Ｐゴシック"/>
            </a:rPr>
            <a:t>、平成</a:t>
          </a:r>
          <a:r>
            <a:rPr kumimoji="1" lang="en-US" altLang="ja-JP" sz="1200">
              <a:latin typeface="ＭＳ Ｐゴシック"/>
            </a:rPr>
            <a:t>21</a:t>
          </a:r>
          <a:r>
            <a:rPr kumimoji="1" lang="ja-JP" altLang="en-US" sz="1200">
              <a:latin typeface="ＭＳ Ｐゴシック"/>
            </a:rPr>
            <a:t>年</a:t>
          </a:r>
          <a:r>
            <a:rPr kumimoji="1" lang="en-US" altLang="ja-JP" sz="1200">
              <a:latin typeface="ＭＳ Ｐゴシック"/>
            </a:rPr>
            <a:t>10</a:t>
          </a:r>
          <a:r>
            <a:rPr kumimoji="1" lang="ja-JP" altLang="en-US" sz="1200">
              <a:latin typeface="ＭＳ Ｐゴシック"/>
            </a:rPr>
            <a:t>月～：階級に応じて△</a:t>
          </a:r>
          <a:r>
            <a:rPr kumimoji="1" lang="en-US" altLang="ja-JP" sz="1200">
              <a:latin typeface="ＭＳ Ｐゴシック"/>
            </a:rPr>
            <a:t>5%</a:t>
          </a:r>
          <a:r>
            <a:rPr kumimoji="1" lang="ja-JP" altLang="en-US" sz="1200">
              <a:latin typeface="ＭＳ Ｐゴシック"/>
            </a:rPr>
            <a:t>～△</a:t>
          </a:r>
          <a:r>
            <a:rPr kumimoji="1" lang="en-US" altLang="ja-JP" sz="1200">
              <a:latin typeface="ＭＳ Ｐゴシック"/>
            </a:rPr>
            <a:t>2%</a:t>
          </a:r>
          <a:r>
            <a:rPr kumimoji="1" lang="ja-JP" altLang="en-US" sz="1200">
              <a:latin typeface="ＭＳ Ｐゴシック"/>
            </a:rPr>
            <a:t>、平成</a:t>
          </a:r>
          <a:r>
            <a:rPr kumimoji="1" lang="en-US" altLang="ja-JP" sz="1200">
              <a:latin typeface="ＭＳ Ｐゴシック"/>
            </a:rPr>
            <a:t>22</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月～：階級に応じて△</a:t>
          </a:r>
          <a:r>
            <a:rPr kumimoji="1" lang="en-US" altLang="ja-JP" sz="1200">
              <a:latin typeface="ＭＳ Ｐゴシック"/>
            </a:rPr>
            <a:t>4%</a:t>
          </a:r>
          <a:r>
            <a:rPr kumimoji="1" lang="ja-JP" altLang="en-US" sz="1200">
              <a:latin typeface="ＭＳ Ｐゴシック"/>
            </a:rPr>
            <a:t>～△</a:t>
          </a:r>
          <a:r>
            <a:rPr kumimoji="1" lang="en-US" altLang="ja-JP" sz="1200">
              <a:latin typeface="ＭＳ Ｐゴシック"/>
            </a:rPr>
            <a:t>1%</a:t>
          </a:r>
          <a:r>
            <a:rPr kumimoji="1" lang="ja-JP" altLang="en-US" sz="1200">
              <a:latin typeface="ＭＳ Ｐゴシック"/>
            </a:rPr>
            <a:t>、平成</a:t>
          </a:r>
          <a:r>
            <a:rPr kumimoji="1" lang="en-US" altLang="ja-JP" sz="1200">
              <a:latin typeface="ＭＳ Ｐゴシック"/>
            </a:rPr>
            <a:t>22</a:t>
          </a:r>
          <a:r>
            <a:rPr kumimoji="1" lang="ja-JP" altLang="en-US" sz="1200">
              <a:latin typeface="ＭＳ Ｐゴシック"/>
            </a:rPr>
            <a:t>年</a:t>
          </a:r>
          <a:r>
            <a:rPr kumimoji="1" lang="en-US" altLang="ja-JP" sz="1200">
              <a:latin typeface="ＭＳ Ｐゴシック"/>
            </a:rPr>
            <a:t>12</a:t>
          </a:r>
          <a:r>
            <a:rPr kumimoji="1" lang="ja-JP" altLang="en-US" sz="1200">
              <a:latin typeface="ＭＳ Ｐゴシック"/>
            </a:rPr>
            <a:t>月～：</a:t>
          </a:r>
          <a:r>
            <a:rPr kumimoji="1" lang="en-US" altLang="ja-JP" sz="1200">
              <a:latin typeface="ＭＳ Ｐゴシック"/>
            </a:rPr>
            <a:t>7</a:t>
          </a:r>
          <a:r>
            <a:rPr kumimoji="1" lang="ja-JP" altLang="en-US" sz="1200">
              <a:latin typeface="ＭＳ Ｐゴシック"/>
            </a:rPr>
            <a:t>、</a:t>
          </a:r>
          <a:r>
            <a:rPr kumimoji="1" lang="en-US" altLang="ja-JP" sz="1200">
              <a:latin typeface="ＭＳ Ｐゴシック"/>
            </a:rPr>
            <a:t>6</a:t>
          </a:r>
          <a:r>
            <a:rPr kumimoji="1" lang="ja-JP" altLang="en-US" sz="1200">
              <a:latin typeface="ＭＳ Ｐゴシック"/>
            </a:rPr>
            <a:t>、</a:t>
          </a:r>
          <a:r>
            <a:rPr kumimoji="1" lang="en-US" altLang="ja-JP" sz="1200">
              <a:latin typeface="ＭＳ Ｐゴシック"/>
            </a:rPr>
            <a:t>5</a:t>
          </a:r>
          <a:r>
            <a:rPr kumimoji="1" lang="ja-JP" altLang="en-US" sz="1200">
              <a:latin typeface="ＭＳ Ｐゴシック"/>
            </a:rPr>
            <a:t>級のみ△</a:t>
          </a:r>
          <a:r>
            <a:rPr kumimoji="1" lang="en-US" altLang="ja-JP" sz="1200">
              <a:latin typeface="ＭＳ Ｐゴシック"/>
            </a:rPr>
            <a:t>1%</a:t>
          </a:r>
          <a:r>
            <a:rPr kumimoji="1" lang="ja-JP" altLang="en-US" sz="1200">
              <a:latin typeface="ＭＳ Ｐゴシック"/>
            </a:rPr>
            <a:t>）を行ったことから茨城県内市町村において最低水準、類似団体平均値と比較しても大きく下回っている。平成</a:t>
          </a:r>
          <a:r>
            <a:rPr kumimoji="1" lang="en-US" altLang="ja-JP" sz="1200">
              <a:latin typeface="ＭＳ Ｐゴシック"/>
            </a:rPr>
            <a:t>23</a:t>
          </a:r>
          <a:r>
            <a:rPr kumimoji="1" lang="ja-JP" altLang="en-US" sz="1200">
              <a:latin typeface="ＭＳ Ｐゴシック"/>
            </a:rPr>
            <a:t>年度に給与復元をしたことと、国の給与改定に準じたことにより指数が上がっているが、県内市では最下位の状態である。今後は、財政状況等を考慮し、必要があれば給与の再カットも視野に入れた対応を検討する。</a:t>
          </a:r>
          <a:endParaRPr kumimoji="1" lang="en-US" altLang="ja-JP"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121709</xdr:rowOff>
    </xdr:from>
    <xdr:to>
      <xdr:col>24</xdr:col>
      <xdr:colOff>558800</xdr:colOff>
      <xdr:row>88</xdr:row>
      <xdr:rowOff>76412</xdr:rowOff>
    </xdr:to>
    <xdr:cxnSp macro="">
      <xdr:nvCxnSpPr>
        <xdr:cNvPr id="257" name="直線コネクタ 256"/>
        <xdr:cNvCxnSpPr/>
      </xdr:nvCxnSpPr>
      <xdr:spPr>
        <a:xfrm flipV="1">
          <a:off x="16179800" y="14866409"/>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28152</xdr:rowOff>
    </xdr:from>
    <xdr:to>
      <xdr:col>23</xdr:col>
      <xdr:colOff>406400</xdr:colOff>
      <xdr:row>88</xdr:row>
      <xdr:rowOff>76412</xdr:rowOff>
    </xdr:to>
    <xdr:cxnSp macro="">
      <xdr:nvCxnSpPr>
        <xdr:cNvPr id="260" name="直線コネクタ 259"/>
        <xdr:cNvCxnSpPr/>
      </xdr:nvCxnSpPr>
      <xdr:spPr>
        <a:xfrm>
          <a:off x="15290800" y="151157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156421</xdr:rowOff>
    </xdr:from>
    <xdr:to>
      <xdr:col>22</xdr:col>
      <xdr:colOff>203200</xdr:colOff>
      <xdr:row>88</xdr:row>
      <xdr:rowOff>28152</xdr:rowOff>
    </xdr:to>
    <xdr:cxnSp macro="">
      <xdr:nvCxnSpPr>
        <xdr:cNvPr id="263" name="直線コネクタ 262"/>
        <xdr:cNvCxnSpPr/>
      </xdr:nvCxnSpPr>
      <xdr:spPr>
        <a:xfrm>
          <a:off x="14401800" y="14729671"/>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67945</xdr:rowOff>
    </xdr:from>
    <xdr:to>
      <xdr:col>21</xdr:col>
      <xdr:colOff>0</xdr:colOff>
      <xdr:row>85</xdr:row>
      <xdr:rowOff>156421</xdr:rowOff>
    </xdr:to>
    <xdr:cxnSp macro="">
      <xdr:nvCxnSpPr>
        <xdr:cNvPr id="266" name="直線コネクタ 265"/>
        <xdr:cNvCxnSpPr/>
      </xdr:nvCxnSpPr>
      <xdr:spPr>
        <a:xfrm>
          <a:off x="13512800" y="1464119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141198</xdr:rowOff>
    </xdr:from>
    <xdr:ext cx="762000" cy="259045"/>
    <xdr:sp macro="" textlink="">
      <xdr:nvSpPr>
        <xdr:cNvPr id="268" name="テキスト ボックス 267"/>
        <xdr:cNvSpPr txBox="1"/>
      </xdr:nvSpPr>
      <xdr:spPr>
        <a:xfrm>
          <a:off x="14020800" y="1488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70" name="テキスト ボックス 269"/>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70909</xdr:rowOff>
    </xdr:from>
    <xdr:to>
      <xdr:col>24</xdr:col>
      <xdr:colOff>609600</xdr:colOff>
      <xdr:row>87</xdr:row>
      <xdr:rowOff>1059</xdr:rowOff>
    </xdr:to>
    <xdr:sp macro="" textlink="">
      <xdr:nvSpPr>
        <xdr:cNvPr id="276" name="円/楕円 275"/>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87436</xdr:rowOff>
    </xdr:from>
    <xdr:ext cx="762000" cy="259045"/>
    <xdr:sp macro="" textlink="">
      <xdr:nvSpPr>
        <xdr:cNvPr id="277" name="給与水準   （国との比較）該当値テキスト"/>
        <xdr:cNvSpPr txBox="1"/>
      </xdr:nvSpPr>
      <xdr:spPr>
        <a:xfrm>
          <a:off x="171069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25612</xdr:rowOff>
    </xdr:from>
    <xdr:to>
      <xdr:col>23</xdr:col>
      <xdr:colOff>457200</xdr:colOff>
      <xdr:row>88</xdr:row>
      <xdr:rowOff>127212</xdr:rowOff>
    </xdr:to>
    <xdr:sp macro="" textlink="">
      <xdr:nvSpPr>
        <xdr:cNvPr id="278" name="円/楕円 277"/>
        <xdr:cNvSpPr/>
      </xdr:nvSpPr>
      <xdr:spPr>
        <a:xfrm>
          <a:off x="16129000" y="151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137389</xdr:rowOff>
    </xdr:from>
    <xdr:ext cx="736600" cy="259045"/>
    <xdr:sp macro="" textlink="">
      <xdr:nvSpPr>
        <xdr:cNvPr id="279" name="テキスト ボックス 278"/>
        <xdr:cNvSpPr txBox="1"/>
      </xdr:nvSpPr>
      <xdr:spPr>
        <a:xfrm>
          <a:off x="15798800" y="14882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148802</xdr:rowOff>
    </xdr:from>
    <xdr:to>
      <xdr:col>22</xdr:col>
      <xdr:colOff>254000</xdr:colOff>
      <xdr:row>88</xdr:row>
      <xdr:rowOff>78952</xdr:rowOff>
    </xdr:to>
    <xdr:sp macro="" textlink="">
      <xdr:nvSpPr>
        <xdr:cNvPr id="280" name="円/楕円 279"/>
        <xdr:cNvSpPr/>
      </xdr:nvSpPr>
      <xdr:spPr>
        <a:xfrm>
          <a:off x="15240000" y="150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89129</xdr:rowOff>
    </xdr:from>
    <xdr:ext cx="762000" cy="259045"/>
    <xdr:sp macro="" textlink="">
      <xdr:nvSpPr>
        <xdr:cNvPr id="281" name="テキスト ボックス 280"/>
        <xdr:cNvSpPr txBox="1"/>
      </xdr:nvSpPr>
      <xdr:spPr>
        <a:xfrm>
          <a:off x="14909800" y="1483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105621</xdr:rowOff>
    </xdr:from>
    <xdr:to>
      <xdr:col>21</xdr:col>
      <xdr:colOff>50800</xdr:colOff>
      <xdr:row>86</xdr:row>
      <xdr:rowOff>35771</xdr:rowOff>
    </xdr:to>
    <xdr:sp macro="" textlink="">
      <xdr:nvSpPr>
        <xdr:cNvPr id="282" name="円/楕円 281"/>
        <xdr:cNvSpPr/>
      </xdr:nvSpPr>
      <xdr:spPr>
        <a:xfrm>
          <a:off x="14351000" y="146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45948</xdr:rowOff>
    </xdr:from>
    <xdr:ext cx="762000" cy="259045"/>
    <xdr:sp macro="" textlink="">
      <xdr:nvSpPr>
        <xdr:cNvPr id="283" name="テキスト ボックス 282"/>
        <xdr:cNvSpPr txBox="1"/>
      </xdr:nvSpPr>
      <xdr:spPr>
        <a:xfrm>
          <a:off x="14020800" y="1444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17145</xdr:rowOff>
    </xdr:from>
    <xdr:to>
      <xdr:col>19</xdr:col>
      <xdr:colOff>533400</xdr:colOff>
      <xdr:row>85</xdr:row>
      <xdr:rowOff>118745</xdr:rowOff>
    </xdr:to>
    <xdr:sp macro="" textlink="">
      <xdr:nvSpPr>
        <xdr:cNvPr id="284" name="円/楕円 283"/>
        <xdr:cNvSpPr/>
      </xdr:nvSpPr>
      <xdr:spPr>
        <a:xfrm>
          <a:off x="13462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128922</xdr:rowOff>
    </xdr:from>
    <xdr:ext cx="762000" cy="259045"/>
    <xdr:sp macro="" textlink="">
      <xdr:nvSpPr>
        <xdr:cNvPr id="285" name="テキスト ボックス 284"/>
        <xdr:cNvSpPr txBox="1"/>
      </xdr:nvSpPr>
      <xdr:spPr>
        <a:xfrm>
          <a:off x="13131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年度から</a:t>
          </a:r>
          <a:r>
            <a:rPr kumimoji="1" lang="en-US" altLang="ja-JP" sz="1300">
              <a:latin typeface="ＭＳ Ｐゴシック"/>
            </a:rPr>
            <a:t>30</a:t>
          </a:r>
          <a:r>
            <a:rPr kumimoji="1" lang="ja-JP" altLang="en-US" sz="1300">
              <a:latin typeface="ＭＳ Ｐゴシック"/>
            </a:rPr>
            <a:t>年度までに、平成</a:t>
          </a:r>
          <a:r>
            <a:rPr kumimoji="1" lang="en-US" altLang="ja-JP" sz="1300">
              <a:latin typeface="ＭＳ Ｐゴシック"/>
            </a:rPr>
            <a:t>19</a:t>
          </a:r>
          <a:r>
            <a:rPr kumimoji="1" lang="ja-JP" altLang="en-US" sz="1300">
              <a:latin typeface="ＭＳ Ｐゴシック"/>
            </a:rPr>
            <a:t>年度比△</a:t>
          </a:r>
          <a:r>
            <a:rPr kumimoji="1" lang="en-US" altLang="ja-JP" sz="1300">
              <a:latin typeface="ＭＳ Ｐゴシック"/>
            </a:rPr>
            <a:t>60</a:t>
          </a:r>
          <a:r>
            <a:rPr kumimoji="1" lang="ja-JP" altLang="en-US" sz="1300">
              <a:latin typeface="ＭＳ Ｐゴシック"/>
            </a:rPr>
            <a:t>人（△</a:t>
          </a:r>
          <a:r>
            <a:rPr kumimoji="1" lang="en-US" altLang="ja-JP" sz="1300">
              <a:latin typeface="ＭＳ Ｐゴシック"/>
            </a:rPr>
            <a:t>20%</a:t>
          </a:r>
          <a:r>
            <a:rPr kumimoji="1" lang="ja-JP" altLang="en-US" sz="1300">
              <a:latin typeface="ＭＳ Ｐゴシック"/>
            </a:rPr>
            <a:t>）を目標に掲げ、職員数削減に努めている。平成</a:t>
          </a:r>
          <a:r>
            <a:rPr kumimoji="1" lang="en-US" altLang="ja-JP" sz="1300">
              <a:latin typeface="ＭＳ Ｐゴシック"/>
            </a:rPr>
            <a:t>19</a:t>
          </a:r>
          <a:r>
            <a:rPr kumimoji="1" lang="ja-JP" altLang="en-US" sz="1300">
              <a:latin typeface="ＭＳ Ｐゴシック"/>
            </a:rPr>
            <a:t>年度に</a:t>
          </a:r>
          <a:r>
            <a:rPr kumimoji="1" lang="en-US" altLang="ja-JP" sz="1300">
              <a:latin typeface="ＭＳ Ｐゴシック"/>
            </a:rPr>
            <a:t>247</a:t>
          </a:r>
          <a:r>
            <a:rPr kumimoji="1" lang="ja-JP" altLang="en-US" sz="1300">
              <a:latin typeface="ＭＳ Ｐゴシック"/>
            </a:rPr>
            <a:t>人であった職員数は、平成</a:t>
          </a:r>
          <a:r>
            <a:rPr kumimoji="1" lang="en-US" altLang="ja-JP" sz="1300">
              <a:latin typeface="ＭＳ Ｐゴシック"/>
            </a:rPr>
            <a:t>25</a:t>
          </a:r>
          <a:r>
            <a:rPr kumimoji="1" lang="ja-JP" altLang="en-US" sz="1300">
              <a:latin typeface="ＭＳ Ｐゴシック"/>
            </a:rPr>
            <a:t>年度には</a:t>
          </a:r>
          <a:r>
            <a:rPr kumimoji="1" lang="en-US" altLang="ja-JP" sz="1300">
              <a:latin typeface="ＭＳ Ｐゴシック"/>
            </a:rPr>
            <a:t>283</a:t>
          </a:r>
          <a:r>
            <a:rPr kumimoji="1" lang="ja-JP" altLang="en-US" sz="1300">
              <a:latin typeface="ＭＳ Ｐゴシック"/>
            </a:rPr>
            <a:t>人となっているが、これは事務組合及び住宅公社の解散に伴う職員の皆増によるものであり、これを除くと</a:t>
          </a:r>
          <a:r>
            <a:rPr kumimoji="1" lang="en-US" altLang="ja-JP" sz="1300">
              <a:latin typeface="ＭＳ Ｐゴシック"/>
            </a:rPr>
            <a:t>197</a:t>
          </a:r>
          <a:r>
            <a:rPr kumimoji="1" lang="ja-JP" altLang="en-US" sz="1300">
              <a:latin typeface="ＭＳ Ｐゴシック"/>
            </a:rPr>
            <a:t>人（△</a:t>
          </a:r>
          <a:r>
            <a:rPr kumimoji="1" lang="en-US" altLang="ja-JP" sz="1300">
              <a:latin typeface="ＭＳ Ｐゴシック"/>
            </a:rPr>
            <a:t>50</a:t>
          </a:r>
          <a:r>
            <a:rPr kumimoji="1" lang="ja-JP" altLang="en-US" sz="1300">
              <a:latin typeface="ＭＳ Ｐゴシック"/>
            </a:rPr>
            <a:t>人）となった。類似団体の中でも少ない職員数であるが、職員負担増による健康不安等をも考慮しながら目標達成に向け進めていく。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6531</xdr:rowOff>
    </xdr:from>
    <xdr:to>
      <xdr:col>24</xdr:col>
      <xdr:colOff>558800</xdr:colOff>
      <xdr:row>62</xdr:row>
      <xdr:rowOff>13426</xdr:rowOff>
    </xdr:to>
    <xdr:cxnSp macro="">
      <xdr:nvCxnSpPr>
        <xdr:cNvPr id="322" name="直線コネクタ 321"/>
        <xdr:cNvCxnSpPr/>
      </xdr:nvCxnSpPr>
      <xdr:spPr>
        <a:xfrm>
          <a:off x="16179800" y="1063643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164193</xdr:rowOff>
    </xdr:from>
    <xdr:to>
      <xdr:col>23</xdr:col>
      <xdr:colOff>406400</xdr:colOff>
      <xdr:row>62</xdr:row>
      <xdr:rowOff>6531</xdr:rowOff>
    </xdr:to>
    <xdr:cxnSp macro="">
      <xdr:nvCxnSpPr>
        <xdr:cNvPr id="325" name="直線コネクタ 324"/>
        <xdr:cNvCxnSpPr/>
      </xdr:nvCxnSpPr>
      <xdr:spPr>
        <a:xfrm>
          <a:off x="15290800" y="106226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130870</xdr:rowOff>
    </xdr:from>
    <xdr:to>
      <xdr:col>22</xdr:col>
      <xdr:colOff>203200</xdr:colOff>
      <xdr:row>61</xdr:row>
      <xdr:rowOff>164193</xdr:rowOff>
    </xdr:to>
    <xdr:cxnSp macro="">
      <xdr:nvCxnSpPr>
        <xdr:cNvPr id="328" name="直線コネクタ 327"/>
        <xdr:cNvCxnSpPr/>
      </xdr:nvCxnSpPr>
      <xdr:spPr>
        <a:xfrm>
          <a:off x="14401800" y="10589320"/>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117082</xdr:rowOff>
    </xdr:from>
    <xdr:to>
      <xdr:col>21</xdr:col>
      <xdr:colOff>0</xdr:colOff>
      <xdr:row>61</xdr:row>
      <xdr:rowOff>130870</xdr:rowOff>
    </xdr:to>
    <xdr:cxnSp macro="">
      <xdr:nvCxnSpPr>
        <xdr:cNvPr id="331" name="直線コネクタ 330"/>
        <xdr:cNvCxnSpPr/>
      </xdr:nvCxnSpPr>
      <xdr:spPr>
        <a:xfrm>
          <a:off x="13512800" y="1057553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3" name="テキスト ボックス 332"/>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124840</xdr:rowOff>
    </xdr:from>
    <xdr:ext cx="762000" cy="259045"/>
    <xdr:sp macro="" textlink="">
      <xdr:nvSpPr>
        <xdr:cNvPr id="335" name="テキスト ボックス 334"/>
        <xdr:cNvSpPr txBox="1"/>
      </xdr:nvSpPr>
      <xdr:spPr>
        <a:xfrm>
          <a:off x="13131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134076</xdr:rowOff>
    </xdr:from>
    <xdr:to>
      <xdr:col>24</xdr:col>
      <xdr:colOff>609600</xdr:colOff>
      <xdr:row>62</xdr:row>
      <xdr:rowOff>64226</xdr:rowOff>
    </xdr:to>
    <xdr:sp macro="" textlink="">
      <xdr:nvSpPr>
        <xdr:cNvPr id="341" name="円/楕円 340"/>
        <xdr:cNvSpPr/>
      </xdr:nvSpPr>
      <xdr:spPr>
        <a:xfrm>
          <a:off x="169672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150603</xdr:rowOff>
    </xdr:from>
    <xdr:ext cx="762000" cy="259045"/>
    <xdr:sp macro="" textlink="">
      <xdr:nvSpPr>
        <xdr:cNvPr id="342" name="定員管理の状況該当値テキスト"/>
        <xdr:cNvSpPr txBox="1"/>
      </xdr:nvSpPr>
      <xdr:spPr>
        <a:xfrm>
          <a:off x="171069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127181</xdr:rowOff>
    </xdr:from>
    <xdr:to>
      <xdr:col>23</xdr:col>
      <xdr:colOff>457200</xdr:colOff>
      <xdr:row>62</xdr:row>
      <xdr:rowOff>57331</xdr:rowOff>
    </xdr:to>
    <xdr:sp macro="" textlink="">
      <xdr:nvSpPr>
        <xdr:cNvPr id="343" name="円/楕円 342"/>
        <xdr:cNvSpPr/>
      </xdr:nvSpPr>
      <xdr:spPr>
        <a:xfrm>
          <a:off x="16129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67508</xdr:rowOff>
    </xdr:from>
    <xdr:ext cx="736600" cy="259045"/>
    <xdr:sp macro="" textlink="">
      <xdr:nvSpPr>
        <xdr:cNvPr id="344" name="テキスト ボックス 343"/>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113393</xdr:rowOff>
    </xdr:from>
    <xdr:to>
      <xdr:col>22</xdr:col>
      <xdr:colOff>254000</xdr:colOff>
      <xdr:row>62</xdr:row>
      <xdr:rowOff>43543</xdr:rowOff>
    </xdr:to>
    <xdr:sp macro="" textlink="">
      <xdr:nvSpPr>
        <xdr:cNvPr id="345" name="円/楕円 344"/>
        <xdr:cNvSpPr/>
      </xdr:nvSpPr>
      <xdr:spPr>
        <a:xfrm>
          <a:off x="15240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53720</xdr:rowOff>
    </xdr:from>
    <xdr:ext cx="762000" cy="259045"/>
    <xdr:sp macro="" textlink="">
      <xdr:nvSpPr>
        <xdr:cNvPr id="346" name="テキスト ボックス 345"/>
        <xdr:cNvSpPr txBox="1"/>
      </xdr:nvSpPr>
      <xdr:spPr>
        <a:xfrm>
          <a:off x="14909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80070</xdr:rowOff>
    </xdr:from>
    <xdr:to>
      <xdr:col>21</xdr:col>
      <xdr:colOff>50800</xdr:colOff>
      <xdr:row>62</xdr:row>
      <xdr:rowOff>10220</xdr:rowOff>
    </xdr:to>
    <xdr:sp macro="" textlink="">
      <xdr:nvSpPr>
        <xdr:cNvPr id="347" name="円/楕円 346"/>
        <xdr:cNvSpPr/>
      </xdr:nvSpPr>
      <xdr:spPr>
        <a:xfrm>
          <a:off x="14351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20397</xdr:rowOff>
    </xdr:from>
    <xdr:ext cx="762000" cy="259045"/>
    <xdr:sp macro="" textlink="">
      <xdr:nvSpPr>
        <xdr:cNvPr id="348" name="テキスト ボックス 347"/>
        <xdr:cNvSpPr txBox="1"/>
      </xdr:nvSpPr>
      <xdr:spPr>
        <a:xfrm>
          <a:off x="14020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66282</xdr:rowOff>
    </xdr:from>
    <xdr:to>
      <xdr:col>19</xdr:col>
      <xdr:colOff>533400</xdr:colOff>
      <xdr:row>61</xdr:row>
      <xdr:rowOff>167882</xdr:rowOff>
    </xdr:to>
    <xdr:sp macro="" textlink="">
      <xdr:nvSpPr>
        <xdr:cNvPr id="349" name="円/楕円 348"/>
        <xdr:cNvSpPr/>
      </xdr:nvSpPr>
      <xdr:spPr>
        <a:xfrm>
          <a:off x="13462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6609</xdr:rowOff>
    </xdr:from>
    <xdr:ext cx="762000" cy="259045"/>
    <xdr:sp macro="" textlink="">
      <xdr:nvSpPr>
        <xdr:cNvPr id="350" name="テキスト ボックス 349"/>
        <xdr:cNvSpPr txBox="1"/>
      </xdr:nvSpPr>
      <xdr:spPr>
        <a:xfrm>
          <a:off x="13131800" y="1029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年度における土地開発公社債務解消に加え、平成</a:t>
          </a:r>
          <a:r>
            <a:rPr kumimoji="1" lang="en-US" altLang="ja-JP" sz="1300">
              <a:latin typeface="ＭＳ Ｐゴシック"/>
            </a:rPr>
            <a:t>22</a:t>
          </a:r>
          <a:r>
            <a:rPr kumimoji="1" lang="ja-JP" altLang="en-US" sz="1300">
              <a:latin typeface="ＭＳ Ｐゴシック"/>
            </a:rPr>
            <a:t>年度には第三セクター等改革推進債発行による住宅公社の債務解消を実施したことにより、比率は上昇した。元利償還金は平成</a:t>
          </a:r>
          <a:r>
            <a:rPr kumimoji="1" lang="en-US" altLang="ja-JP" sz="1300">
              <a:latin typeface="ＭＳ Ｐゴシック"/>
            </a:rPr>
            <a:t>23</a:t>
          </a:r>
          <a:r>
            <a:rPr kumimoji="1" lang="ja-JP" altLang="en-US" sz="1300">
              <a:latin typeface="ＭＳ Ｐゴシック"/>
            </a:rPr>
            <a:t>年度をピークに減少に転ずるものと見込まれる。学校施設耐震化事業（平成</a:t>
          </a:r>
          <a:r>
            <a:rPr kumimoji="1" lang="en-US" altLang="ja-JP" sz="1300">
              <a:latin typeface="ＭＳ Ｐゴシック"/>
            </a:rPr>
            <a:t>27</a:t>
          </a:r>
          <a:r>
            <a:rPr kumimoji="1" lang="ja-JP" altLang="en-US" sz="1300">
              <a:latin typeface="ＭＳ Ｐゴシック"/>
            </a:rPr>
            <a:t>年度に達成率</a:t>
          </a:r>
          <a:r>
            <a:rPr kumimoji="1" lang="en-US" altLang="ja-JP" sz="1300">
              <a:latin typeface="ＭＳ Ｐゴシック"/>
            </a:rPr>
            <a:t>100%</a:t>
          </a:r>
          <a:r>
            <a:rPr kumimoji="1" lang="ja-JP" altLang="en-US" sz="1300">
              <a:latin typeface="ＭＳ Ｐゴシック"/>
            </a:rPr>
            <a:t>予定）等を進めつつも、引き続き投資的経費の抑制を図るなど既存事業の徹底的な見直しと事業の再構築を行い、上昇を抑えるよう努める。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29573</xdr:rowOff>
    </xdr:from>
    <xdr:to>
      <xdr:col>24</xdr:col>
      <xdr:colOff>558800</xdr:colOff>
      <xdr:row>39</xdr:row>
      <xdr:rowOff>29573</xdr:rowOff>
    </xdr:to>
    <xdr:cxnSp macro="">
      <xdr:nvCxnSpPr>
        <xdr:cNvPr id="386" name="直線コネクタ 385"/>
        <xdr:cNvCxnSpPr/>
      </xdr:nvCxnSpPr>
      <xdr:spPr>
        <a:xfrm>
          <a:off x="16179800" y="6716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159657</xdr:rowOff>
    </xdr:from>
    <xdr:to>
      <xdr:col>23</xdr:col>
      <xdr:colOff>406400</xdr:colOff>
      <xdr:row>39</xdr:row>
      <xdr:rowOff>29573</xdr:rowOff>
    </xdr:to>
    <xdr:cxnSp macro="">
      <xdr:nvCxnSpPr>
        <xdr:cNvPr id="389" name="直線コネクタ 388"/>
        <xdr:cNvCxnSpPr/>
      </xdr:nvCxnSpPr>
      <xdr:spPr>
        <a:xfrm>
          <a:off x="15290800" y="66747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90715</xdr:rowOff>
    </xdr:from>
    <xdr:to>
      <xdr:col>22</xdr:col>
      <xdr:colOff>203200</xdr:colOff>
      <xdr:row>38</xdr:row>
      <xdr:rowOff>159657</xdr:rowOff>
    </xdr:to>
    <xdr:cxnSp macro="">
      <xdr:nvCxnSpPr>
        <xdr:cNvPr id="392" name="直線コネクタ 391"/>
        <xdr:cNvCxnSpPr/>
      </xdr:nvCxnSpPr>
      <xdr:spPr>
        <a:xfrm>
          <a:off x="14401800" y="66058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56243</xdr:rowOff>
    </xdr:from>
    <xdr:to>
      <xdr:col>21</xdr:col>
      <xdr:colOff>0</xdr:colOff>
      <xdr:row>38</xdr:row>
      <xdr:rowOff>90715</xdr:rowOff>
    </xdr:to>
    <xdr:cxnSp macro="">
      <xdr:nvCxnSpPr>
        <xdr:cNvPr id="395" name="直線コネクタ 394"/>
        <xdr:cNvCxnSpPr/>
      </xdr:nvCxnSpPr>
      <xdr:spPr>
        <a:xfrm>
          <a:off x="13512800" y="65713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23784</xdr:rowOff>
    </xdr:from>
    <xdr:ext cx="762000" cy="259045"/>
    <xdr:sp macro="" textlink="">
      <xdr:nvSpPr>
        <xdr:cNvPr id="399" name="テキスト ボックス 398"/>
        <xdr:cNvSpPr txBox="1"/>
      </xdr:nvSpPr>
      <xdr:spPr>
        <a:xfrm>
          <a:off x="1313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150223</xdr:rowOff>
    </xdr:from>
    <xdr:to>
      <xdr:col>24</xdr:col>
      <xdr:colOff>609600</xdr:colOff>
      <xdr:row>39</xdr:row>
      <xdr:rowOff>80373</xdr:rowOff>
    </xdr:to>
    <xdr:sp macro="" textlink="">
      <xdr:nvSpPr>
        <xdr:cNvPr id="405" name="円/楕円 404"/>
        <xdr:cNvSpPr/>
      </xdr:nvSpPr>
      <xdr:spPr>
        <a:xfrm>
          <a:off x="169672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122300</xdr:rowOff>
    </xdr:from>
    <xdr:ext cx="762000" cy="259045"/>
    <xdr:sp macro="" textlink="">
      <xdr:nvSpPr>
        <xdr:cNvPr id="406" name="公債費負担の状況該当値テキスト"/>
        <xdr:cNvSpPr txBox="1"/>
      </xdr:nvSpPr>
      <xdr:spPr>
        <a:xfrm>
          <a:off x="17106900" y="663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150223</xdr:rowOff>
    </xdr:from>
    <xdr:to>
      <xdr:col>23</xdr:col>
      <xdr:colOff>457200</xdr:colOff>
      <xdr:row>39</xdr:row>
      <xdr:rowOff>80373</xdr:rowOff>
    </xdr:to>
    <xdr:sp macro="" textlink="">
      <xdr:nvSpPr>
        <xdr:cNvPr id="407" name="円/楕円 406"/>
        <xdr:cNvSpPr/>
      </xdr:nvSpPr>
      <xdr:spPr>
        <a:xfrm>
          <a:off x="16129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65150</xdr:rowOff>
    </xdr:from>
    <xdr:ext cx="736600" cy="259045"/>
    <xdr:sp macro="" textlink="">
      <xdr:nvSpPr>
        <xdr:cNvPr id="408" name="テキスト ボックス 407"/>
        <xdr:cNvSpPr txBox="1"/>
      </xdr:nvSpPr>
      <xdr:spPr>
        <a:xfrm>
          <a:off x="15798800" y="675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108857</xdr:rowOff>
    </xdr:from>
    <xdr:to>
      <xdr:col>22</xdr:col>
      <xdr:colOff>254000</xdr:colOff>
      <xdr:row>39</xdr:row>
      <xdr:rowOff>39007</xdr:rowOff>
    </xdr:to>
    <xdr:sp macro="" textlink="">
      <xdr:nvSpPr>
        <xdr:cNvPr id="409" name="円/楕円 408"/>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23784</xdr:rowOff>
    </xdr:from>
    <xdr:ext cx="762000" cy="259045"/>
    <xdr:sp macro="" textlink="">
      <xdr:nvSpPr>
        <xdr:cNvPr id="410" name="テキスト ボックス 409"/>
        <xdr:cNvSpPr txBox="1"/>
      </xdr:nvSpPr>
      <xdr:spPr>
        <a:xfrm>
          <a:off x="1490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39915</xdr:rowOff>
    </xdr:from>
    <xdr:to>
      <xdr:col>21</xdr:col>
      <xdr:colOff>50800</xdr:colOff>
      <xdr:row>38</xdr:row>
      <xdr:rowOff>141515</xdr:rowOff>
    </xdr:to>
    <xdr:sp macro="" textlink="">
      <xdr:nvSpPr>
        <xdr:cNvPr id="411" name="円/楕円 410"/>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151691</xdr:rowOff>
    </xdr:from>
    <xdr:ext cx="762000" cy="259045"/>
    <xdr:sp macro="" textlink="">
      <xdr:nvSpPr>
        <xdr:cNvPr id="412" name="テキスト ボックス 411"/>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5443</xdr:rowOff>
    </xdr:from>
    <xdr:to>
      <xdr:col>19</xdr:col>
      <xdr:colOff>533400</xdr:colOff>
      <xdr:row>38</xdr:row>
      <xdr:rowOff>107043</xdr:rowOff>
    </xdr:to>
    <xdr:sp macro="" textlink="">
      <xdr:nvSpPr>
        <xdr:cNvPr id="413" name="円/楕円 412"/>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117220</xdr:rowOff>
    </xdr:from>
    <xdr:ext cx="762000" cy="259045"/>
    <xdr:sp macro="" textlink="">
      <xdr:nvSpPr>
        <xdr:cNvPr id="414" name="テキスト ボックス 413"/>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年度から本格的に着手した土地開発公社健全化支援に加え、平成</a:t>
          </a:r>
          <a:r>
            <a:rPr kumimoji="1" lang="en-US" altLang="ja-JP" sz="1300">
              <a:latin typeface="ＭＳ Ｐゴシック"/>
            </a:rPr>
            <a:t>22</a:t>
          </a:r>
          <a:r>
            <a:rPr kumimoji="1" lang="ja-JP" altLang="en-US" sz="1300">
              <a:latin typeface="ＭＳ Ｐゴシック"/>
            </a:rPr>
            <a:t>年度には住宅公社破産に伴う債務解消のため第三セクター等改革推進債を発行したことにより、平成</a:t>
          </a:r>
          <a:r>
            <a:rPr kumimoji="1" lang="en-US" altLang="ja-JP" sz="1300">
              <a:latin typeface="ＭＳ Ｐゴシック"/>
            </a:rPr>
            <a:t>25</a:t>
          </a:r>
          <a:r>
            <a:rPr kumimoji="1" lang="ja-JP" altLang="en-US" sz="1300">
              <a:latin typeface="ＭＳ Ｐゴシック"/>
            </a:rPr>
            <a:t>年度は前年度を</a:t>
          </a:r>
          <a:r>
            <a:rPr kumimoji="1" lang="en-US" altLang="ja-JP" sz="1300">
              <a:latin typeface="ＭＳ Ｐゴシック"/>
            </a:rPr>
            <a:t>7.8</a:t>
          </a:r>
          <a:r>
            <a:rPr kumimoji="1" lang="ja-JP" altLang="en-US" sz="1300">
              <a:latin typeface="ＭＳ Ｐゴシック"/>
            </a:rPr>
            <a:t>％下回る</a:t>
          </a:r>
          <a:r>
            <a:rPr kumimoji="1" lang="en-US" altLang="ja-JP" sz="1300">
              <a:latin typeface="ＭＳ Ｐゴシック"/>
            </a:rPr>
            <a:t>120.4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両公社の債務解消により指標は下降する見込みであるが、本庁舎再建や学校の耐震化等により地方債の発行増が見込まれるため、今後も資金調達に際しては慎重に行っていく。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41021</xdr:rowOff>
    </xdr:from>
    <xdr:to>
      <xdr:col>24</xdr:col>
      <xdr:colOff>558800</xdr:colOff>
      <xdr:row>15</xdr:row>
      <xdr:rowOff>56705</xdr:rowOff>
    </xdr:to>
    <xdr:cxnSp macro="">
      <xdr:nvCxnSpPr>
        <xdr:cNvPr id="448" name="直線コネクタ 447"/>
        <xdr:cNvCxnSpPr/>
      </xdr:nvCxnSpPr>
      <xdr:spPr>
        <a:xfrm flipV="1">
          <a:off x="16179800" y="2612771"/>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56705</xdr:rowOff>
    </xdr:from>
    <xdr:to>
      <xdr:col>23</xdr:col>
      <xdr:colOff>406400</xdr:colOff>
      <xdr:row>15</xdr:row>
      <xdr:rowOff>95716</xdr:rowOff>
    </xdr:to>
    <xdr:cxnSp macro="">
      <xdr:nvCxnSpPr>
        <xdr:cNvPr id="451" name="直線コネクタ 450"/>
        <xdr:cNvCxnSpPr/>
      </xdr:nvCxnSpPr>
      <xdr:spPr>
        <a:xfrm flipV="1">
          <a:off x="15290800" y="2628455"/>
          <a:ext cx="889000" cy="3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95716</xdr:rowOff>
    </xdr:from>
    <xdr:to>
      <xdr:col>22</xdr:col>
      <xdr:colOff>203200</xdr:colOff>
      <xdr:row>15</xdr:row>
      <xdr:rowOff>153628</xdr:rowOff>
    </xdr:to>
    <xdr:cxnSp macro="">
      <xdr:nvCxnSpPr>
        <xdr:cNvPr id="454" name="直線コネクタ 453"/>
        <xdr:cNvCxnSpPr/>
      </xdr:nvCxnSpPr>
      <xdr:spPr>
        <a:xfrm flipV="1">
          <a:off x="14401800" y="266746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153628</xdr:rowOff>
    </xdr:from>
    <xdr:to>
      <xdr:col>21</xdr:col>
      <xdr:colOff>0</xdr:colOff>
      <xdr:row>16</xdr:row>
      <xdr:rowOff>3694</xdr:rowOff>
    </xdr:to>
    <xdr:cxnSp macro="">
      <xdr:nvCxnSpPr>
        <xdr:cNvPr id="457" name="直線コネクタ 456"/>
        <xdr:cNvCxnSpPr/>
      </xdr:nvCxnSpPr>
      <xdr:spPr>
        <a:xfrm flipV="1">
          <a:off x="13512800" y="2725378"/>
          <a:ext cx="889000" cy="2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48309</xdr:rowOff>
    </xdr:from>
    <xdr:ext cx="762000" cy="259045"/>
    <xdr:sp macro="" textlink="">
      <xdr:nvSpPr>
        <xdr:cNvPr id="459" name="テキスト ボックス 458"/>
        <xdr:cNvSpPr txBox="1"/>
      </xdr:nvSpPr>
      <xdr:spPr>
        <a:xfrm>
          <a:off x="14020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93351</xdr:rowOff>
    </xdr:from>
    <xdr:ext cx="762000" cy="259045"/>
    <xdr:sp macro="" textlink="">
      <xdr:nvSpPr>
        <xdr:cNvPr id="461" name="テキスト ボックス 460"/>
        <xdr:cNvSpPr txBox="1"/>
      </xdr:nvSpPr>
      <xdr:spPr>
        <a:xfrm>
          <a:off x="13131800" y="23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161671</xdr:rowOff>
    </xdr:from>
    <xdr:to>
      <xdr:col>24</xdr:col>
      <xdr:colOff>609600</xdr:colOff>
      <xdr:row>15</xdr:row>
      <xdr:rowOff>91821</xdr:rowOff>
    </xdr:to>
    <xdr:sp macro="" textlink="">
      <xdr:nvSpPr>
        <xdr:cNvPr id="467" name="円/楕円 466"/>
        <xdr:cNvSpPr/>
      </xdr:nvSpPr>
      <xdr:spPr>
        <a:xfrm>
          <a:off x="16967200" y="256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133748</xdr:rowOff>
    </xdr:from>
    <xdr:ext cx="762000" cy="259045"/>
    <xdr:sp macro="" textlink="">
      <xdr:nvSpPr>
        <xdr:cNvPr id="468" name="将来負担の状況該当値テキスト"/>
        <xdr:cNvSpPr txBox="1"/>
      </xdr:nvSpPr>
      <xdr:spPr>
        <a:xfrm>
          <a:off x="17106900" y="253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5905</xdr:rowOff>
    </xdr:from>
    <xdr:to>
      <xdr:col>23</xdr:col>
      <xdr:colOff>457200</xdr:colOff>
      <xdr:row>15</xdr:row>
      <xdr:rowOff>107505</xdr:rowOff>
    </xdr:to>
    <xdr:sp macro="" textlink="">
      <xdr:nvSpPr>
        <xdr:cNvPr id="469" name="円/楕円 468"/>
        <xdr:cNvSpPr/>
      </xdr:nvSpPr>
      <xdr:spPr>
        <a:xfrm>
          <a:off x="16129000" y="25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92282</xdr:rowOff>
    </xdr:from>
    <xdr:ext cx="736600" cy="259045"/>
    <xdr:sp macro="" textlink="">
      <xdr:nvSpPr>
        <xdr:cNvPr id="470" name="テキスト ボックス 469"/>
        <xdr:cNvSpPr txBox="1"/>
      </xdr:nvSpPr>
      <xdr:spPr>
        <a:xfrm>
          <a:off x="15798800" y="2664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44916</xdr:rowOff>
    </xdr:from>
    <xdr:to>
      <xdr:col>22</xdr:col>
      <xdr:colOff>254000</xdr:colOff>
      <xdr:row>15</xdr:row>
      <xdr:rowOff>146516</xdr:rowOff>
    </xdr:to>
    <xdr:sp macro="" textlink="">
      <xdr:nvSpPr>
        <xdr:cNvPr id="471" name="円/楕円 470"/>
        <xdr:cNvSpPr/>
      </xdr:nvSpPr>
      <xdr:spPr>
        <a:xfrm>
          <a:off x="15240000" y="2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131293</xdr:rowOff>
    </xdr:from>
    <xdr:ext cx="762000" cy="259045"/>
    <xdr:sp macro="" textlink="">
      <xdr:nvSpPr>
        <xdr:cNvPr id="472" name="テキスト ボックス 471"/>
        <xdr:cNvSpPr txBox="1"/>
      </xdr:nvSpPr>
      <xdr:spPr>
        <a:xfrm>
          <a:off x="14909800" y="270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102828</xdr:rowOff>
    </xdr:from>
    <xdr:to>
      <xdr:col>21</xdr:col>
      <xdr:colOff>50800</xdr:colOff>
      <xdr:row>16</xdr:row>
      <xdr:rowOff>32978</xdr:rowOff>
    </xdr:to>
    <xdr:sp macro="" textlink="">
      <xdr:nvSpPr>
        <xdr:cNvPr id="473" name="円/楕円 472"/>
        <xdr:cNvSpPr/>
      </xdr:nvSpPr>
      <xdr:spPr>
        <a:xfrm>
          <a:off x="14351000" y="26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17755</xdr:rowOff>
    </xdr:from>
    <xdr:ext cx="762000" cy="259045"/>
    <xdr:sp macro="" textlink="">
      <xdr:nvSpPr>
        <xdr:cNvPr id="474" name="テキスト ボックス 473"/>
        <xdr:cNvSpPr txBox="1"/>
      </xdr:nvSpPr>
      <xdr:spPr>
        <a:xfrm>
          <a:off x="14020800" y="2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124344</xdr:rowOff>
    </xdr:from>
    <xdr:to>
      <xdr:col>19</xdr:col>
      <xdr:colOff>533400</xdr:colOff>
      <xdr:row>16</xdr:row>
      <xdr:rowOff>54494</xdr:rowOff>
    </xdr:to>
    <xdr:sp macro="" textlink="">
      <xdr:nvSpPr>
        <xdr:cNvPr id="475" name="円/楕円 474"/>
        <xdr:cNvSpPr/>
      </xdr:nvSpPr>
      <xdr:spPr>
        <a:xfrm>
          <a:off x="13462000" y="26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39271</xdr:rowOff>
    </xdr:from>
    <xdr:ext cx="762000" cy="259045"/>
    <xdr:sp macro="" textlink="">
      <xdr:nvSpPr>
        <xdr:cNvPr id="476" name="テキスト ボックス 475"/>
        <xdr:cNvSpPr txBox="1"/>
      </xdr:nvSpPr>
      <xdr:spPr>
        <a:xfrm>
          <a:off x="13131800" y="278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30,815
30,633
193.65
13,531,045
12,744,323
551,096
7,396,021
15,955,605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120.4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人件費に係る経常収支比率は、平成</a:t>
          </a:r>
          <a:r>
            <a:rPr kumimoji="1" lang="en-US" altLang="ja-JP" sz="1300">
              <a:latin typeface="ＭＳ Ｐゴシック"/>
            </a:rPr>
            <a:t>24</a:t>
          </a:r>
          <a:r>
            <a:rPr kumimoji="1" lang="ja-JP" altLang="en-US" sz="1300">
              <a:latin typeface="ＭＳ Ｐゴシック"/>
            </a:rPr>
            <a:t>年度と比較すると</a:t>
          </a:r>
          <a:r>
            <a:rPr kumimoji="1" lang="en-US" altLang="ja-JP" sz="1300">
              <a:latin typeface="ＭＳ Ｐゴシック"/>
            </a:rPr>
            <a:t>0.8</a:t>
          </a:r>
          <a:r>
            <a:rPr kumimoji="1" lang="ja-JP" altLang="en-US" sz="1300">
              <a:latin typeface="ＭＳ Ｐゴシック"/>
            </a:rPr>
            <a:t>ポイントの増加となり、類似団体平均値との比較でも</a:t>
          </a:r>
          <a:r>
            <a:rPr kumimoji="1" lang="en-US" altLang="ja-JP" sz="1300">
              <a:solidFill>
                <a:srgbClr val="FF0000"/>
              </a:solidFill>
              <a:latin typeface="ＭＳ Ｐゴシック"/>
            </a:rPr>
            <a:t>9.3</a:t>
          </a:r>
          <a:r>
            <a:rPr kumimoji="1" lang="ja-JP" altLang="en-US" sz="1300">
              <a:latin typeface="ＭＳ Ｐゴシック"/>
            </a:rPr>
            <a:t>ポイント上回っている。平成</a:t>
          </a:r>
          <a:r>
            <a:rPr kumimoji="1" lang="en-US" altLang="ja-JP" sz="1300">
              <a:latin typeface="ＭＳ Ｐゴシック"/>
            </a:rPr>
            <a:t>21</a:t>
          </a:r>
          <a:r>
            <a:rPr kumimoji="1" lang="ja-JP" altLang="en-US" sz="1300">
              <a:latin typeface="ＭＳ Ｐゴシック"/>
            </a:rPr>
            <a:t>年度から</a:t>
          </a:r>
          <a:r>
            <a:rPr kumimoji="1" lang="en-US" altLang="ja-JP" sz="1300">
              <a:latin typeface="ＭＳ Ｐゴシック"/>
            </a:rPr>
            <a:t>22</a:t>
          </a:r>
          <a:r>
            <a:rPr kumimoji="1" lang="ja-JP" altLang="en-US" sz="1300">
              <a:latin typeface="ＭＳ Ｐゴシック"/>
            </a:rPr>
            <a:t>年度までは行財政健全化計画に基づく一般職員の給与削減の実施等により比率は低下していたが、</a:t>
          </a:r>
          <a:r>
            <a:rPr kumimoji="1" lang="en-US" altLang="ja-JP" sz="1300">
              <a:latin typeface="ＭＳ Ｐゴシック"/>
            </a:rPr>
            <a:t>25</a:t>
          </a:r>
          <a:r>
            <a:rPr kumimoji="1" lang="ja-JP" altLang="en-US" sz="1300">
              <a:latin typeface="ＭＳ Ｐゴシック"/>
            </a:rPr>
            <a:t>年度は職員の</a:t>
          </a:r>
          <a:r>
            <a:rPr kumimoji="1" lang="en-US" altLang="ja-JP" sz="1300">
              <a:latin typeface="ＭＳ Ｐゴシック"/>
            </a:rPr>
            <a:t>2</a:t>
          </a:r>
          <a:r>
            <a:rPr kumimoji="1" lang="ja-JP" altLang="en-US" sz="1300">
              <a:latin typeface="ＭＳ Ｐゴシック"/>
            </a:rPr>
            <a:t>人増による基本給の</a:t>
          </a:r>
          <a:r>
            <a:rPr kumimoji="1" lang="en-US" altLang="ja-JP" sz="1300">
              <a:latin typeface="ＭＳ Ｐゴシック"/>
            </a:rPr>
            <a:t>19</a:t>
          </a:r>
          <a:r>
            <a:rPr kumimoji="1" lang="ja-JP" altLang="en-US" sz="1300">
              <a:latin typeface="ＭＳ Ｐゴシック"/>
            </a:rPr>
            <a:t>百万円増など前年度を上回るものとなった。今後は職員数削減（対</a:t>
          </a:r>
          <a:r>
            <a:rPr kumimoji="1" lang="en-US" altLang="ja-JP" sz="1300">
              <a:latin typeface="ＭＳ Ｐゴシック"/>
            </a:rPr>
            <a:t>19</a:t>
          </a:r>
          <a:r>
            <a:rPr kumimoji="1" lang="ja-JP" altLang="en-US" sz="1300">
              <a:latin typeface="ＭＳ Ｐゴシック"/>
            </a:rPr>
            <a:t>年度比△</a:t>
          </a:r>
          <a:r>
            <a:rPr kumimoji="1" lang="en-US" altLang="ja-JP" sz="1300">
              <a:latin typeface="ＭＳ Ｐゴシック"/>
            </a:rPr>
            <a:t>60</a:t>
          </a:r>
          <a:r>
            <a:rPr kumimoji="1" lang="ja-JP" altLang="en-US" sz="1300">
              <a:latin typeface="ＭＳ Ｐゴシック"/>
            </a:rPr>
            <a:t>名）を平成</a:t>
          </a:r>
          <a:r>
            <a:rPr kumimoji="1" lang="en-US" altLang="ja-JP" sz="1300">
              <a:latin typeface="ＭＳ Ｐゴシック"/>
            </a:rPr>
            <a:t>30</a:t>
          </a:r>
          <a:r>
            <a:rPr kumimoji="1" lang="ja-JP" altLang="en-US" sz="1300">
              <a:latin typeface="ＭＳ Ｐゴシック"/>
            </a:rPr>
            <a:t>年度までに着実に実行し、人件費の圧縮に努める。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51562</xdr:rowOff>
    </xdr:from>
    <xdr:to>
      <xdr:col>7</xdr:col>
      <xdr:colOff>15875</xdr:colOff>
      <xdr:row>39</xdr:row>
      <xdr:rowOff>88138</xdr:rowOff>
    </xdr:to>
    <xdr:cxnSp macro="">
      <xdr:nvCxnSpPr>
        <xdr:cNvPr id="63" name="直線コネクタ 62"/>
        <xdr:cNvCxnSpPr/>
      </xdr:nvCxnSpPr>
      <xdr:spPr>
        <a:xfrm>
          <a:off x="3987800" y="67381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14986</xdr:rowOff>
    </xdr:from>
    <xdr:to>
      <xdr:col>5</xdr:col>
      <xdr:colOff>549275</xdr:colOff>
      <xdr:row>39</xdr:row>
      <xdr:rowOff>51562</xdr:rowOff>
    </xdr:to>
    <xdr:cxnSp macro="">
      <xdr:nvCxnSpPr>
        <xdr:cNvPr id="66" name="直線コネクタ 65"/>
        <xdr:cNvCxnSpPr/>
      </xdr:nvCxnSpPr>
      <xdr:spPr>
        <a:xfrm>
          <a:off x="3098800" y="67015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14986</xdr:rowOff>
    </xdr:to>
    <xdr:cxnSp macro="">
      <xdr:nvCxnSpPr>
        <xdr:cNvPr id="69" name="直線コネクタ 68"/>
        <xdr:cNvCxnSpPr/>
      </xdr:nvCxnSpPr>
      <xdr:spPr>
        <a:xfrm>
          <a:off x="2209800" y="66421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39</xdr:row>
      <xdr:rowOff>51562</xdr:rowOff>
    </xdr:to>
    <xdr:cxnSp macro="">
      <xdr:nvCxnSpPr>
        <xdr:cNvPr id="72" name="直線コネクタ 71"/>
        <xdr:cNvCxnSpPr/>
      </xdr:nvCxnSpPr>
      <xdr:spPr>
        <a:xfrm flipV="1">
          <a:off x="1320800" y="66421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76" name="テキスト ボックス 75"/>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37338</xdr:rowOff>
    </xdr:from>
    <xdr:to>
      <xdr:col>7</xdr:col>
      <xdr:colOff>66675</xdr:colOff>
      <xdr:row>39</xdr:row>
      <xdr:rowOff>138938</xdr:rowOff>
    </xdr:to>
    <xdr:sp macro="" textlink="">
      <xdr:nvSpPr>
        <xdr:cNvPr id="82" name="円/楕円 81"/>
        <xdr:cNvSpPr/>
      </xdr:nvSpPr>
      <xdr:spPr>
        <a:xfrm>
          <a:off x="47752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117365</xdr:rowOff>
    </xdr:from>
    <xdr:ext cx="762000" cy="259045"/>
    <xdr:sp macro="" textlink="">
      <xdr:nvSpPr>
        <xdr:cNvPr id="83" name="人件費該当値テキスト"/>
        <xdr:cNvSpPr txBox="1"/>
      </xdr:nvSpPr>
      <xdr:spPr>
        <a:xfrm>
          <a:off x="4914900" y="663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762</xdr:rowOff>
    </xdr:from>
    <xdr:to>
      <xdr:col>5</xdr:col>
      <xdr:colOff>600075</xdr:colOff>
      <xdr:row>39</xdr:row>
      <xdr:rowOff>102362</xdr:rowOff>
    </xdr:to>
    <xdr:sp macro="" textlink="">
      <xdr:nvSpPr>
        <xdr:cNvPr id="84" name="円/楕円 83"/>
        <xdr:cNvSpPr/>
      </xdr:nvSpPr>
      <xdr:spPr>
        <a:xfrm>
          <a:off x="3937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87139</xdr:rowOff>
    </xdr:from>
    <xdr:ext cx="736600" cy="259045"/>
    <xdr:sp macro="" textlink="">
      <xdr:nvSpPr>
        <xdr:cNvPr id="85" name="テキスト ボックス 84"/>
        <xdr:cNvSpPr txBox="1"/>
      </xdr:nvSpPr>
      <xdr:spPr>
        <a:xfrm>
          <a:off x="3606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135636</xdr:rowOff>
    </xdr:from>
    <xdr:to>
      <xdr:col>4</xdr:col>
      <xdr:colOff>396875</xdr:colOff>
      <xdr:row>39</xdr:row>
      <xdr:rowOff>65786</xdr:rowOff>
    </xdr:to>
    <xdr:sp macro="" textlink="">
      <xdr:nvSpPr>
        <xdr:cNvPr id="86" name="円/楕円 85"/>
        <xdr:cNvSpPr/>
      </xdr:nvSpPr>
      <xdr:spPr>
        <a:xfrm>
          <a:off x="3048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50563</xdr:rowOff>
    </xdr:from>
    <xdr:ext cx="762000" cy="259045"/>
    <xdr:sp macro="" textlink="">
      <xdr:nvSpPr>
        <xdr:cNvPr id="87" name="テキスト ボックス 86"/>
        <xdr:cNvSpPr txBox="1"/>
      </xdr:nvSpPr>
      <xdr:spPr>
        <a:xfrm>
          <a:off x="2717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8" name="円/楕円 87"/>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89" name="テキスト ボックス 88"/>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762</xdr:rowOff>
    </xdr:from>
    <xdr:to>
      <xdr:col>1</xdr:col>
      <xdr:colOff>676275</xdr:colOff>
      <xdr:row>39</xdr:row>
      <xdr:rowOff>102362</xdr:rowOff>
    </xdr:to>
    <xdr:sp macro="" textlink="">
      <xdr:nvSpPr>
        <xdr:cNvPr id="90" name="円/楕円 89"/>
        <xdr:cNvSpPr/>
      </xdr:nvSpPr>
      <xdr:spPr>
        <a:xfrm>
          <a:off x="1270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87139</xdr:rowOff>
    </xdr:from>
    <xdr:ext cx="762000" cy="259045"/>
    <xdr:sp macro="" textlink="">
      <xdr:nvSpPr>
        <xdr:cNvPr id="91" name="テキスト ボックス 90"/>
        <xdr:cNvSpPr txBox="1"/>
      </xdr:nvSpPr>
      <xdr:spPr>
        <a:xfrm>
          <a:off x="939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災害廃棄物処理委託料の減等により平成</a:t>
          </a:r>
          <a:r>
            <a:rPr kumimoji="1" lang="en-US" altLang="ja-JP" sz="1300">
              <a:latin typeface="ＭＳ Ｐゴシック"/>
            </a:rPr>
            <a:t>25</a:t>
          </a:r>
          <a:r>
            <a:rPr kumimoji="1" lang="ja-JP" altLang="en-US" sz="1300">
              <a:latin typeface="ＭＳ Ｐゴシック"/>
            </a:rPr>
            <a:t>年度の物件費は</a:t>
          </a:r>
          <a:r>
            <a:rPr kumimoji="1" lang="en-US" altLang="ja-JP" sz="1300">
              <a:latin typeface="ＭＳ Ｐゴシック"/>
            </a:rPr>
            <a:t>437</a:t>
          </a:r>
          <a:r>
            <a:rPr kumimoji="1" lang="ja-JP" altLang="en-US" sz="1300">
              <a:latin typeface="ＭＳ Ｐゴシック"/>
            </a:rPr>
            <a:t>百万円の減となったが、</a:t>
          </a:r>
          <a:r>
            <a:rPr kumimoji="1" lang="ja-JP" altLang="en-US" sz="1300">
              <a:solidFill>
                <a:srgbClr val="FF0000"/>
              </a:solidFill>
              <a:latin typeface="ＭＳ Ｐゴシック"/>
            </a:rPr>
            <a:t>経常一財に係る普通交付税の減により</a:t>
          </a:r>
          <a:r>
            <a:rPr kumimoji="1" lang="ja-JP" altLang="en-US" sz="1300">
              <a:latin typeface="ＭＳ Ｐゴシック"/>
            </a:rPr>
            <a:t>経常収支比率は</a:t>
          </a:r>
          <a:r>
            <a:rPr kumimoji="1" lang="en-US" altLang="ja-JP" sz="1300">
              <a:latin typeface="ＭＳ Ｐゴシック"/>
            </a:rPr>
            <a:t>0.4</a:t>
          </a:r>
          <a:r>
            <a:rPr kumimoji="1" lang="ja-JP" altLang="en-US" sz="1300">
              <a:latin typeface="ＭＳ Ｐゴシック"/>
            </a:rPr>
            <a:t>ポイント上昇し類似団体平均値との比較では</a:t>
          </a:r>
          <a:r>
            <a:rPr kumimoji="1" lang="en-US" altLang="ja-JP" sz="1300">
              <a:latin typeface="ＭＳ Ｐゴシック"/>
            </a:rPr>
            <a:t>0.9</a:t>
          </a:r>
          <a:r>
            <a:rPr kumimoji="1" lang="ja-JP" altLang="en-US" sz="1300">
              <a:solidFill>
                <a:srgbClr val="FF0000"/>
              </a:solidFill>
              <a:latin typeface="ＭＳ Ｐゴシック"/>
            </a:rPr>
            <a:t>ポイント</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今後は職員削減により委託料の増加が見込まれるが、引き続き施設管理の見直しやごみ処理経費の圧縮等により経費削減に努める。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154214</xdr:rowOff>
    </xdr:from>
    <xdr:to>
      <xdr:col>24</xdr:col>
      <xdr:colOff>31750</xdr:colOff>
      <xdr:row>17</xdr:row>
      <xdr:rowOff>26307</xdr:rowOff>
    </xdr:to>
    <xdr:cxnSp macro="">
      <xdr:nvCxnSpPr>
        <xdr:cNvPr id="126" name="直線コネクタ 125"/>
        <xdr:cNvCxnSpPr/>
      </xdr:nvCxnSpPr>
      <xdr:spPr>
        <a:xfrm>
          <a:off x="15671800" y="2897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99786</xdr:rowOff>
    </xdr:from>
    <xdr:to>
      <xdr:col>22</xdr:col>
      <xdr:colOff>565150</xdr:colOff>
      <xdr:row>16</xdr:row>
      <xdr:rowOff>154214</xdr:rowOff>
    </xdr:to>
    <xdr:cxnSp macro="">
      <xdr:nvCxnSpPr>
        <xdr:cNvPr id="129" name="直線コネクタ 128"/>
        <xdr:cNvCxnSpPr/>
      </xdr:nvCxnSpPr>
      <xdr:spPr>
        <a:xfrm>
          <a:off x="14782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56243</xdr:rowOff>
    </xdr:from>
    <xdr:to>
      <xdr:col>21</xdr:col>
      <xdr:colOff>361950</xdr:colOff>
      <xdr:row>16</xdr:row>
      <xdr:rowOff>99786</xdr:rowOff>
    </xdr:to>
    <xdr:cxnSp macro="">
      <xdr:nvCxnSpPr>
        <xdr:cNvPr id="132" name="直線コネクタ 131"/>
        <xdr:cNvCxnSpPr/>
      </xdr:nvCxnSpPr>
      <xdr:spPr>
        <a:xfrm>
          <a:off x="13893800" y="2799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16</xdr:row>
      <xdr:rowOff>56243</xdr:rowOff>
    </xdr:to>
    <xdr:cxnSp macro="">
      <xdr:nvCxnSpPr>
        <xdr:cNvPr id="135" name="直線コネクタ 134"/>
        <xdr:cNvCxnSpPr/>
      </xdr:nvCxnSpPr>
      <xdr:spPr>
        <a:xfrm>
          <a:off x="13004800" y="2745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7" name="テキスト ボックス 136"/>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5" name="円/楕円 144"/>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6"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103414</xdr:rowOff>
    </xdr:from>
    <xdr:to>
      <xdr:col>22</xdr:col>
      <xdr:colOff>615950</xdr:colOff>
      <xdr:row>17</xdr:row>
      <xdr:rowOff>33564</xdr:rowOff>
    </xdr:to>
    <xdr:sp macro="" textlink="">
      <xdr:nvSpPr>
        <xdr:cNvPr id="147" name="円/楕円 146"/>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48" name="テキスト ボックス 147"/>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48986</xdr:rowOff>
    </xdr:from>
    <xdr:to>
      <xdr:col>21</xdr:col>
      <xdr:colOff>412750</xdr:colOff>
      <xdr:row>16</xdr:row>
      <xdr:rowOff>150586</xdr:rowOff>
    </xdr:to>
    <xdr:sp macro="" textlink="">
      <xdr:nvSpPr>
        <xdr:cNvPr id="149" name="円/楕円 148"/>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50" name="テキスト ボックス 149"/>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5443</xdr:rowOff>
    </xdr:from>
    <xdr:to>
      <xdr:col>20</xdr:col>
      <xdr:colOff>209550</xdr:colOff>
      <xdr:row>16</xdr:row>
      <xdr:rowOff>107043</xdr:rowOff>
    </xdr:to>
    <xdr:sp macro="" textlink="">
      <xdr:nvSpPr>
        <xdr:cNvPr id="151" name="円/楕円 150"/>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52" name="テキスト ボックス 151"/>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3" name="円/楕円 152"/>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54" name="テキスト ボックス 153"/>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年度は、経常収支比率は</a:t>
          </a:r>
          <a:r>
            <a:rPr kumimoji="1" lang="en-US" altLang="ja-JP" sz="1300">
              <a:latin typeface="ＭＳ Ｐゴシック"/>
            </a:rPr>
            <a:t>0.8</a:t>
          </a:r>
          <a:r>
            <a:rPr kumimoji="1" lang="ja-JP" altLang="en-US" sz="1300">
              <a:latin typeface="ＭＳ Ｐゴシック"/>
            </a:rPr>
            <a:t>ポイントの減で、類似団体平均値を</a:t>
          </a:r>
          <a:r>
            <a:rPr kumimoji="1" lang="en-US" altLang="ja-JP" sz="1300">
              <a:solidFill>
                <a:srgbClr val="FF0000"/>
              </a:solidFill>
              <a:latin typeface="ＭＳ Ｐゴシック"/>
            </a:rPr>
            <a:t>1.1</a:t>
          </a:r>
          <a:r>
            <a:rPr kumimoji="1" lang="ja-JP" altLang="en-US" sz="1300">
              <a:latin typeface="ＭＳ Ｐゴシック"/>
            </a:rPr>
            <a:t>ポイント下回っているが、障害者自立支援経費の増等により、扶助費全体で</a:t>
          </a:r>
          <a:r>
            <a:rPr kumimoji="1" lang="en-US" altLang="ja-JP" sz="1300">
              <a:latin typeface="ＭＳ Ｐゴシック"/>
            </a:rPr>
            <a:t>14</a:t>
          </a:r>
          <a:r>
            <a:rPr kumimoji="1" lang="ja-JP" altLang="en-US" sz="1300">
              <a:latin typeface="ＭＳ Ｐゴシック"/>
            </a:rPr>
            <a:t>百万円の増加となった。今後も生活保護費については、厳正な受給資格審査を継続し適正支給に努める。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56</xdr:row>
      <xdr:rowOff>50800</xdr:rowOff>
    </xdr:to>
    <xdr:cxnSp macro="">
      <xdr:nvCxnSpPr>
        <xdr:cNvPr id="187" name="直線コネクタ 186"/>
        <xdr:cNvCxnSpPr/>
      </xdr:nvCxnSpPr>
      <xdr:spPr>
        <a:xfrm flipV="1">
          <a:off x="3987800" y="9550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50800</xdr:rowOff>
    </xdr:to>
    <xdr:cxnSp macro="">
      <xdr:nvCxnSpPr>
        <xdr:cNvPr id="190" name="直線コネクタ 189"/>
        <xdr:cNvCxnSpPr/>
      </xdr:nvCxnSpPr>
      <xdr:spPr>
        <a:xfrm>
          <a:off x="3098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12700</xdr:rowOff>
    </xdr:to>
    <xdr:cxnSp macro="">
      <xdr:nvCxnSpPr>
        <xdr:cNvPr id="193" name="直線コネクタ 192"/>
        <xdr:cNvCxnSpPr/>
      </xdr:nvCxnSpPr>
      <xdr:spPr>
        <a:xfrm flipV="1">
          <a:off x="2209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12700</xdr:rowOff>
    </xdr:to>
    <xdr:cxnSp macro="">
      <xdr:nvCxnSpPr>
        <xdr:cNvPr id="196" name="直線コネクタ 195"/>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198" name="テキスト ボックス 197"/>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0" name="テキスト ボックス 19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69850</xdr:rowOff>
    </xdr:from>
    <xdr:to>
      <xdr:col>7</xdr:col>
      <xdr:colOff>66675</xdr:colOff>
      <xdr:row>56</xdr:row>
      <xdr:rowOff>0</xdr:rowOff>
    </xdr:to>
    <xdr:sp macro="" textlink="">
      <xdr:nvSpPr>
        <xdr:cNvPr id="206" name="円/楕円 205"/>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86377</xdr:rowOff>
    </xdr:from>
    <xdr:ext cx="762000" cy="259045"/>
    <xdr:sp macro="" textlink="">
      <xdr:nvSpPr>
        <xdr:cNvPr id="207"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8" name="円/楕円 207"/>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09" name="テキスト ボックス 208"/>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10" name="円/楕円 209"/>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60977</xdr:rowOff>
    </xdr:from>
    <xdr:ext cx="762000" cy="259045"/>
    <xdr:sp macro="" textlink="">
      <xdr:nvSpPr>
        <xdr:cNvPr id="211" name="テキスト ボックス 210"/>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2" name="円/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3" name="テキスト ボックス 21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4" name="円/楕円 213"/>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5" name="テキスト ボックス 214"/>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その他に係る経常収支比率は、類似団体平均値を大きく上回る状況が続いている。平成</a:t>
          </a:r>
          <a:r>
            <a:rPr kumimoji="1" lang="en-US" altLang="ja-JP" sz="1300">
              <a:latin typeface="ＭＳ Ｐゴシック"/>
            </a:rPr>
            <a:t>25</a:t>
          </a:r>
          <a:r>
            <a:rPr kumimoji="1" lang="ja-JP" altLang="en-US" sz="1300">
              <a:latin typeface="ＭＳ Ｐゴシック"/>
            </a:rPr>
            <a:t>年度では国民健康保険事業特別会計財源補てん分の繰出金</a:t>
          </a:r>
          <a:r>
            <a:rPr kumimoji="1" lang="en-US" altLang="ja-JP" sz="1300">
              <a:latin typeface="ＭＳ Ｐゴシック"/>
            </a:rPr>
            <a:t>119</a:t>
          </a:r>
          <a:r>
            <a:rPr kumimoji="1" lang="ja-JP" altLang="en-US" sz="1300">
              <a:latin typeface="ＭＳ Ｐゴシック"/>
            </a:rPr>
            <a:t>百万円の皆増により、</a:t>
          </a:r>
          <a:r>
            <a:rPr kumimoji="1" lang="en-US" altLang="ja-JP" sz="1300">
              <a:latin typeface="ＭＳ Ｐゴシック"/>
            </a:rPr>
            <a:t>1.3</a:t>
          </a:r>
          <a:r>
            <a:rPr kumimoji="1" lang="ja-JP" altLang="en-US" sz="1300">
              <a:solidFill>
                <a:srgbClr val="FF0000"/>
              </a:solidFill>
              <a:latin typeface="ＭＳ Ｐゴシック"/>
            </a:rPr>
            <a:t>ポイント</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今後は国民健康保険税の適正化を図り、普通会計の負担額軽減に努める。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77470</xdr:rowOff>
    </xdr:from>
    <xdr:to>
      <xdr:col>24</xdr:col>
      <xdr:colOff>31750</xdr:colOff>
      <xdr:row>60</xdr:row>
      <xdr:rowOff>5080</xdr:rowOff>
    </xdr:to>
    <xdr:cxnSp macro="">
      <xdr:nvCxnSpPr>
        <xdr:cNvPr id="248" name="直線コネクタ 247"/>
        <xdr:cNvCxnSpPr/>
      </xdr:nvCxnSpPr>
      <xdr:spPr>
        <a:xfrm>
          <a:off x="15671800" y="10193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77470</xdr:rowOff>
    </xdr:from>
    <xdr:to>
      <xdr:col>22</xdr:col>
      <xdr:colOff>565150</xdr:colOff>
      <xdr:row>59</xdr:row>
      <xdr:rowOff>115570</xdr:rowOff>
    </xdr:to>
    <xdr:cxnSp macro="">
      <xdr:nvCxnSpPr>
        <xdr:cNvPr id="251" name="直線コネクタ 250"/>
        <xdr:cNvCxnSpPr/>
      </xdr:nvCxnSpPr>
      <xdr:spPr>
        <a:xfrm flipV="1">
          <a:off x="14782800" y="1019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115570</xdr:rowOff>
    </xdr:to>
    <xdr:cxnSp macro="">
      <xdr:nvCxnSpPr>
        <xdr:cNvPr id="254" name="直線コネクタ 253"/>
        <xdr:cNvCxnSpPr/>
      </xdr:nvCxnSpPr>
      <xdr:spPr>
        <a:xfrm>
          <a:off x="13893800" y="10109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46990</xdr:rowOff>
    </xdr:to>
    <xdr:cxnSp macro="">
      <xdr:nvCxnSpPr>
        <xdr:cNvPr id="257" name="直線コネクタ 256"/>
        <xdr:cNvCxnSpPr/>
      </xdr:nvCxnSpPr>
      <xdr:spPr>
        <a:xfrm flipV="1">
          <a:off x="13004800" y="1010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9" name="テキスト ボックス 258"/>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1" name="テキスト ボックス 260"/>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125730</xdr:rowOff>
    </xdr:from>
    <xdr:to>
      <xdr:col>24</xdr:col>
      <xdr:colOff>82550</xdr:colOff>
      <xdr:row>60</xdr:row>
      <xdr:rowOff>55880</xdr:rowOff>
    </xdr:to>
    <xdr:sp macro="" textlink="">
      <xdr:nvSpPr>
        <xdr:cNvPr id="267" name="円/楕円 266"/>
        <xdr:cNvSpPr/>
      </xdr:nvSpPr>
      <xdr:spPr>
        <a:xfrm>
          <a:off x="164592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97807</xdr:rowOff>
    </xdr:from>
    <xdr:ext cx="762000" cy="259045"/>
    <xdr:sp macro="" textlink="">
      <xdr:nvSpPr>
        <xdr:cNvPr id="268" name="その他該当値テキスト"/>
        <xdr:cNvSpPr txBox="1"/>
      </xdr:nvSpPr>
      <xdr:spPr>
        <a:xfrm>
          <a:off x="165989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26670</xdr:rowOff>
    </xdr:from>
    <xdr:to>
      <xdr:col>22</xdr:col>
      <xdr:colOff>615950</xdr:colOff>
      <xdr:row>59</xdr:row>
      <xdr:rowOff>128270</xdr:rowOff>
    </xdr:to>
    <xdr:sp macro="" textlink="">
      <xdr:nvSpPr>
        <xdr:cNvPr id="269" name="円/楕円 268"/>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113047</xdr:rowOff>
    </xdr:from>
    <xdr:ext cx="736600" cy="259045"/>
    <xdr:sp macro="" textlink="">
      <xdr:nvSpPr>
        <xdr:cNvPr id="270" name="テキスト ボックス 269"/>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64770</xdr:rowOff>
    </xdr:from>
    <xdr:to>
      <xdr:col>21</xdr:col>
      <xdr:colOff>412750</xdr:colOff>
      <xdr:row>59</xdr:row>
      <xdr:rowOff>166370</xdr:rowOff>
    </xdr:to>
    <xdr:sp macro="" textlink="">
      <xdr:nvSpPr>
        <xdr:cNvPr id="271" name="円/楕円 270"/>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151147</xdr:rowOff>
    </xdr:from>
    <xdr:ext cx="762000" cy="259045"/>
    <xdr:sp macro="" textlink="">
      <xdr:nvSpPr>
        <xdr:cNvPr id="272" name="テキスト ボックス 271"/>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73" name="円/楕円 272"/>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74" name="テキスト ボックス 273"/>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167640</xdr:rowOff>
    </xdr:from>
    <xdr:to>
      <xdr:col>19</xdr:col>
      <xdr:colOff>6350</xdr:colOff>
      <xdr:row>59</xdr:row>
      <xdr:rowOff>97790</xdr:rowOff>
    </xdr:to>
    <xdr:sp macro="" textlink="">
      <xdr:nvSpPr>
        <xdr:cNvPr id="275" name="円/楕円 274"/>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82567</xdr:rowOff>
    </xdr:from>
    <xdr:ext cx="762000" cy="259045"/>
    <xdr:sp macro="" textlink="">
      <xdr:nvSpPr>
        <xdr:cNvPr id="276" name="テキスト ボックス 275"/>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補助費等における経常収支比率は、行財政健全化計画に着手した平成</a:t>
          </a:r>
          <a:r>
            <a:rPr kumimoji="1" lang="en-US" altLang="ja-JP" sz="1300">
              <a:latin typeface="ＭＳ Ｐゴシック"/>
            </a:rPr>
            <a:t>20</a:t>
          </a:r>
          <a:r>
            <a:rPr kumimoji="1" lang="ja-JP" altLang="en-US" sz="1300">
              <a:latin typeface="ＭＳ Ｐゴシック"/>
            </a:rPr>
            <a:t>年度から減少し、平成</a:t>
          </a:r>
          <a:r>
            <a:rPr kumimoji="1" lang="en-US" altLang="ja-JP" sz="1300">
              <a:latin typeface="ＭＳ Ｐゴシック"/>
            </a:rPr>
            <a:t>23</a:t>
          </a:r>
          <a:r>
            <a:rPr kumimoji="1" lang="ja-JP" altLang="en-US" sz="1300">
              <a:latin typeface="ＭＳ Ｐゴシック"/>
            </a:rPr>
            <a:t>年度以降ほぼ横ばいとなっている。平成</a:t>
          </a:r>
          <a:r>
            <a:rPr kumimoji="1" lang="en-US" altLang="ja-JP" sz="1300">
              <a:latin typeface="ＭＳ Ｐゴシック"/>
            </a:rPr>
            <a:t>23</a:t>
          </a:r>
          <a:r>
            <a:rPr kumimoji="1" lang="ja-JP" altLang="en-US" sz="1300">
              <a:latin typeface="ＭＳ Ｐゴシック"/>
            </a:rPr>
            <a:t>年度に前年度比で</a:t>
          </a:r>
          <a:r>
            <a:rPr kumimoji="1" lang="en-US" altLang="ja-JP" sz="1300">
              <a:latin typeface="ＭＳ Ｐゴシック"/>
            </a:rPr>
            <a:t>1.3</a:t>
          </a:r>
          <a:r>
            <a:rPr kumimoji="1" lang="ja-JP" altLang="en-US" sz="1300">
              <a:solidFill>
                <a:srgbClr val="FF0000"/>
              </a:solidFill>
              <a:latin typeface="ＭＳ Ｐゴシック"/>
            </a:rPr>
            <a:t>ポイント</a:t>
          </a:r>
          <a:r>
            <a:rPr kumimoji="1" lang="ja-JP" altLang="en-US" sz="1300">
              <a:latin typeface="ＭＳ Ｐゴシック"/>
            </a:rPr>
            <a:t>下降した主な要因は、平成</a:t>
          </a:r>
          <a:r>
            <a:rPr kumimoji="1" lang="en-US" altLang="ja-JP" sz="1300">
              <a:latin typeface="ＭＳ Ｐゴシック"/>
            </a:rPr>
            <a:t>22</a:t>
          </a:r>
          <a:r>
            <a:rPr kumimoji="1" lang="ja-JP" altLang="en-US" sz="1300">
              <a:latin typeface="ＭＳ Ｐゴシック"/>
            </a:rPr>
            <a:t>年度に高萩市・日立市事務組合が解散となり、し尿処理経費及び斎場管理経費負担金が皆減（△</a:t>
          </a:r>
          <a:r>
            <a:rPr kumimoji="1" lang="en-US" altLang="ja-JP" sz="1300">
              <a:latin typeface="ＭＳ Ｐゴシック"/>
            </a:rPr>
            <a:t>94</a:t>
          </a:r>
          <a:r>
            <a:rPr kumimoji="1" lang="ja-JP" altLang="en-US" sz="1300">
              <a:latin typeface="ＭＳ Ｐゴシック"/>
            </a:rPr>
            <a:t>百万円）となったことによる。今後も</a:t>
          </a:r>
          <a:r>
            <a:rPr kumimoji="1" lang="en-US" altLang="ja-JP" sz="1300">
              <a:latin typeface="ＭＳ Ｐゴシック"/>
            </a:rPr>
            <a:t>23</a:t>
          </a:r>
          <a:r>
            <a:rPr kumimoji="1" lang="ja-JP" altLang="en-US" sz="1300">
              <a:latin typeface="ＭＳ Ｐゴシック"/>
            </a:rPr>
            <a:t>年度と同程度での推移を見込む。</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26416</xdr:rowOff>
    </xdr:from>
    <xdr:to>
      <xdr:col>24</xdr:col>
      <xdr:colOff>31750</xdr:colOff>
      <xdr:row>34</xdr:row>
      <xdr:rowOff>30988</xdr:rowOff>
    </xdr:to>
    <xdr:cxnSp macro="">
      <xdr:nvCxnSpPr>
        <xdr:cNvPr id="306" name="直線コネクタ 305"/>
        <xdr:cNvCxnSpPr/>
      </xdr:nvCxnSpPr>
      <xdr:spPr>
        <a:xfrm>
          <a:off x="15671800" y="58557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26416</xdr:rowOff>
    </xdr:from>
    <xdr:to>
      <xdr:col>22</xdr:col>
      <xdr:colOff>565150</xdr:colOff>
      <xdr:row>34</xdr:row>
      <xdr:rowOff>35560</xdr:rowOff>
    </xdr:to>
    <xdr:cxnSp macro="">
      <xdr:nvCxnSpPr>
        <xdr:cNvPr id="309" name="直線コネクタ 308"/>
        <xdr:cNvCxnSpPr/>
      </xdr:nvCxnSpPr>
      <xdr:spPr>
        <a:xfrm flipV="1">
          <a:off x="14782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35560</xdr:rowOff>
    </xdr:from>
    <xdr:to>
      <xdr:col>21</xdr:col>
      <xdr:colOff>361950</xdr:colOff>
      <xdr:row>34</xdr:row>
      <xdr:rowOff>94996</xdr:rowOff>
    </xdr:to>
    <xdr:cxnSp macro="">
      <xdr:nvCxnSpPr>
        <xdr:cNvPr id="312" name="直線コネクタ 311"/>
        <xdr:cNvCxnSpPr/>
      </xdr:nvCxnSpPr>
      <xdr:spPr>
        <a:xfrm flipV="1">
          <a:off x="13893800" y="58648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94996</xdr:rowOff>
    </xdr:from>
    <xdr:to>
      <xdr:col>20</xdr:col>
      <xdr:colOff>158750</xdr:colOff>
      <xdr:row>34</xdr:row>
      <xdr:rowOff>131572</xdr:rowOff>
    </xdr:to>
    <xdr:cxnSp macro="">
      <xdr:nvCxnSpPr>
        <xdr:cNvPr id="315" name="直線コネクタ 314"/>
        <xdr:cNvCxnSpPr/>
      </xdr:nvCxnSpPr>
      <xdr:spPr>
        <a:xfrm flipV="1">
          <a:off x="13004800" y="59242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7" name="テキスト ボックス 316"/>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151638</xdr:rowOff>
    </xdr:from>
    <xdr:to>
      <xdr:col>24</xdr:col>
      <xdr:colOff>82550</xdr:colOff>
      <xdr:row>34</xdr:row>
      <xdr:rowOff>81788</xdr:rowOff>
    </xdr:to>
    <xdr:sp macro="" textlink="">
      <xdr:nvSpPr>
        <xdr:cNvPr id="325" name="円/楕円 324"/>
        <xdr:cNvSpPr/>
      </xdr:nvSpPr>
      <xdr:spPr>
        <a:xfrm>
          <a:off x="164592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60215</xdr:rowOff>
    </xdr:from>
    <xdr:ext cx="762000" cy="259045"/>
    <xdr:sp macro="" textlink="">
      <xdr:nvSpPr>
        <xdr:cNvPr id="326" name="補助費等該当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147066</xdr:rowOff>
    </xdr:from>
    <xdr:to>
      <xdr:col>22</xdr:col>
      <xdr:colOff>615950</xdr:colOff>
      <xdr:row>34</xdr:row>
      <xdr:rowOff>77216</xdr:rowOff>
    </xdr:to>
    <xdr:sp macro="" textlink="">
      <xdr:nvSpPr>
        <xdr:cNvPr id="327" name="円/楕円 326"/>
        <xdr:cNvSpPr/>
      </xdr:nvSpPr>
      <xdr:spPr>
        <a:xfrm>
          <a:off x="15621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87393</xdr:rowOff>
    </xdr:from>
    <xdr:ext cx="736600" cy="259045"/>
    <xdr:sp macro="" textlink="">
      <xdr:nvSpPr>
        <xdr:cNvPr id="328" name="テキスト ボックス 327"/>
        <xdr:cNvSpPr txBox="1"/>
      </xdr:nvSpPr>
      <xdr:spPr>
        <a:xfrm>
          <a:off x="15290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156210</xdr:rowOff>
    </xdr:from>
    <xdr:to>
      <xdr:col>21</xdr:col>
      <xdr:colOff>412750</xdr:colOff>
      <xdr:row>34</xdr:row>
      <xdr:rowOff>86360</xdr:rowOff>
    </xdr:to>
    <xdr:sp macro="" textlink="">
      <xdr:nvSpPr>
        <xdr:cNvPr id="329" name="円/楕円 328"/>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96537</xdr:rowOff>
    </xdr:from>
    <xdr:ext cx="762000" cy="259045"/>
    <xdr:sp macro="" textlink="">
      <xdr:nvSpPr>
        <xdr:cNvPr id="330" name="テキスト ボックス 329"/>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44196</xdr:rowOff>
    </xdr:from>
    <xdr:to>
      <xdr:col>20</xdr:col>
      <xdr:colOff>209550</xdr:colOff>
      <xdr:row>34</xdr:row>
      <xdr:rowOff>145796</xdr:rowOff>
    </xdr:to>
    <xdr:sp macro="" textlink="">
      <xdr:nvSpPr>
        <xdr:cNvPr id="331" name="円/楕円 330"/>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155973</xdr:rowOff>
    </xdr:from>
    <xdr:ext cx="762000" cy="259045"/>
    <xdr:sp macro="" textlink="">
      <xdr:nvSpPr>
        <xdr:cNvPr id="332" name="テキスト ボックス 331"/>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33" name="円/楕円 332"/>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34" name="テキスト ボックス 333"/>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22</a:t>
          </a:r>
          <a:r>
            <a:rPr kumimoji="1" lang="ja-JP" altLang="en-US" sz="1200">
              <a:latin typeface="ＭＳ Ｐゴシック"/>
            </a:rPr>
            <a:t>年度発行の第三セクター等改革推進債償還金の増により類似団体平均を上回っているが、平成</a:t>
          </a:r>
          <a:r>
            <a:rPr kumimoji="1" lang="en-US" altLang="ja-JP" sz="1200">
              <a:latin typeface="ＭＳ Ｐゴシック"/>
            </a:rPr>
            <a:t>25</a:t>
          </a:r>
          <a:r>
            <a:rPr kumimoji="1" lang="ja-JP" altLang="en-US" sz="1200">
              <a:latin typeface="ＭＳ Ｐゴシック"/>
            </a:rPr>
            <a:t>年度は臨時地域基盤整備事業債の償還終了（△</a:t>
          </a:r>
          <a:r>
            <a:rPr kumimoji="1" lang="en-US" altLang="ja-JP" sz="1200">
              <a:latin typeface="ＭＳ Ｐゴシック"/>
            </a:rPr>
            <a:t>43</a:t>
          </a:r>
          <a:r>
            <a:rPr kumimoji="1" lang="ja-JP" altLang="en-US" sz="1200">
              <a:latin typeface="ＭＳ Ｐゴシック"/>
            </a:rPr>
            <a:t>百万円）や三セク債の前年度の繰上償還による減（△</a:t>
          </a:r>
          <a:r>
            <a:rPr kumimoji="1" lang="en-US" altLang="ja-JP" sz="1200">
              <a:latin typeface="ＭＳ Ｐゴシック"/>
            </a:rPr>
            <a:t>332</a:t>
          </a:r>
          <a:r>
            <a:rPr kumimoji="1" lang="ja-JP" altLang="en-US" sz="1200">
              <a:latin typeface="ＭＳ Ｐゴシック"/>
            </a:rPr>
            <a:t>百万円）などにより前年比</a:t>
          </a:r>
          <a:r>
            <a:rPr kumimoji="1" lang="en-US" altLang="ja-JP" sz="1200">
              <a:latin typeface="ＭＳ Ｐゴシック"/>
            </a:rPr>
            <a:t>0.6</a:t>
          </a:r>
          <a:r>
            <a:rPr kumimoji="1" lang="ja-JP" altLang="en-US" sz="1200">
              <a:latin typeface="ＭＳ Ｐゴシック"/>
            </a:rPr>
            <a:t>ポイントの減となった。</a:t>
          </a:r>
          <a:endParaRPr kumimoji="1" lang="en-US" altLang="ja-JP" sz="1200">
            <a:latin typeface="ＭＳ Ｐゴシック"/>
          </a:endParaRPr>
        </a:p>
        <a:p>
          <a:r>
            <a:rPr kumimoji="1" lang="ja-JP" altLang="en-US" sz="1200">
              <a:latin typeface="ＭＳ Ｐゴシック"/>
            </a:rPr>
            <a:t>　学校耐震化、本庁舎再建及び国体会場改修等に伴い、今後、再上昇が見込まれるため、引き続き投資的経費の抑制を図るなど既存事業の徹底的な見直しと事業の再構築により圧縮を図る。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73660</xdr:rowOff>
    </xdr:from>
    <xdr:to>
      <xdr:col>7</xdr:col>
      <xdr:colOff>15875</xdr:colOff>
      <xdr:row>75</xdr:row>
      <xdr:rowOff>85090</xdr:rowOff>
    </xdr:to>
    <xdr:cxnSp macro="">
      <xdr:nvCxnSpPr>
        <xdr:cNvPr id="366" name="直線コネクタ 365"/>
        <xdr:cNvCxnSpPr/>
      </xdr:nvCxnSpPr>
      <xdr:spPr>
        <a:xfrm flipV="1">
          <a:off x="3987800" y="129324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119380</xdr:rowOff>
    </xdr:to>
    <xdr:cxnSp macro="">
      <xdr:nvCxnSpPr>
        <xdr:cNvPr id="369" name="直線コネクタ 368"/>
        <xdr:cNvCxnSpPr/>
      </xdr:nvCxnSpPr>
      <xdr:spPr>
        <a:xfrm flipV="1">
          <a:off x="3098800" y="12943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79375</xdr:rowOff>
    </xdr:from>
    <xdr:to>
      <xdr:col>4</xdr:col>
      <xdr:colOff>346075</xdr:colOff>
      <xdr:row>75</xdr:row>
      <xdr:rowOff>119380</xdr:rowOff>
    </xdr:to>
    <xdr:cxnSp macro="">
      <xdr:nvCxnSpPr>
        <xdr:cNvPr id="372" name="直線コネクタ 371"/>
        <xdr:cNvCxnSpPr/>
      </xdr:nvCxnSpPr>
      <xdr:spPr>
        <a:xfrm>
          <a:off x="2209800" y="129381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67945</xdr:rowOff>
    </xdr:from>
    <xdr:to>
      <xdr:col>3</xdr:col>
      <xdr:colOff>142875</xdr:colOff>
      <xdr:row>75</xdr:row>
      <xdr:rowOff>79375</xdr:rowOff>
    </xdr:to>
    <xdr:cxnSp macro="">
      <xdr:nvCxnSpPr>
        <xdr:cNvPr id="375" name="直線コネクタ 374"/>
        <xdr:cNvCxnSpPr/>
      </xdr:nvCxnSpPr>
      <xdr:spPr>
        <a:xfrm>
          <a:off x="1320800" y="129266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77" name="テキスト ボックス 376"/>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125112</xdr:rowOff>
    </xdr:from>
    <xdr:ext cx="762000" cy="259045"/>
    <xdr:sp macro="" textlink="">
      <xdr:nvSpPr>
        <xdr:cNvPr id="379" name="テキスト ボックス 378"/>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22860</xdr:rowOff>
    </xdr:from>
    <xdr:to>
      <xdr:col>7</xdr:col>
      <xdr:colOff>66675</xdr:colOff>
      <xdr:row>75</xdr:row>
      <xdr:rowOff>124460</xdr:rowOff>
    </xdr:to>
    <xdr:sp macro="" textlink="">
      <xdr:nvSpPr>
        <xdr:cNvPr id="385" name="円/楕円 384"/>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166387</xdr:rowOff>
    </xdr:from>
    <xdr:ext cx="762000" cy="259045"/>
    <xdr:sp macro="" textlink="">
      <xdr:nvSpPr>
        <xdr:cNvPr id="386" name="公債費該当値テキスト"/>
        <xdr:cNvSpPr txBox="1"/>
      </xdr:nvSpPr>
      <xdr:spPr>
        <a:xfrm>
          <a:off x="4914900" y="128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87" name="円/楕円 386"/>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120666</xdr:rowOff>
    </xdr:from>
    <xdr:ext cx="736600" cy="259045"/>
    <xdr:sp macro="" textlink="">
      <xdr:nvSpPr>
        <xdr:cNvPr id="388" name="テキスト ボックス 387"/>
        <xdr:cNvSpPr txBox="1"/>
      </xdr:nvSpPr>
      <xdr:spPr>
        <a:xfrm>
          <a:off x="3606800" y="1297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68580</xdr:rowOff>
    </xdr:from>
    <xdr:to>
      <xdr:col>4</xdr:col>
      <xdr:colOff>396875</xdr:colOff>
      <xdr:row>75</xdr:row>
      <xdr:rowOff>170180</xdr:rowOff>
    </xdr:to>
    <xdr:sp macro="" textlink="">
      <xdr:nvSpPr>
        <xdr:cNvPr id="389" name="円/楕円 388"/>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154957</xdr:rowOff>
    </xdr:from>
    <xdr:ext cx="762000" cy="259045"/>
    <xdr:sp macro="" textlink="">
      <xdr:nvSpPr>
        <xdr:cNvPr id="390" name="テキスト ボックス 389"/>
        <xdr:cNvSpPr txBox="1"/>
      </xdr:nvSpPr>
      <xdr:spPr>
        <a:xfrm>
          <a:off x="2717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28575</xdr:rowOff>
    </xdr:from>
    <xdr:to>
      <xdr:col>3</xdr:col>
      <xdr:colOff>193675</xdr:colOff>
      <xdr:row>75</xdr:row>
      <xdr:rowOff>130175</xdr:rowOff>
    </xdr:to>
    <xdr:sp macro="" textlink="">
      <xdr:nvSpPr>
        <xdr:cNvPr id="391" name="円/楕円 390"/>
        <xdr:cNvSpPr/>
      </xdr:nvSpPr>
      <xdr:spPr>
        <a:xfrm>
          <a:off x="2159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114952</xdr:rowOff>
    </xdr:from>
    <xdr:ext cx="762000" cy="259045"/>
    <xdr:sp macro="" textlink="">
      <xdr:nvSpPr>
        <xdr:cNvPr id="392" name="テキスト ボックス 391"/>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17145</xdr:rowOff>
    </xdr:from>
    <xdr:to>
      <xdr:col>1</xdr:col>
      <xdr:colOff>676275</xdr:colOff>
      <xdr:row>75</xdr:row>
      <xdr:rowOff>118745</xdr:rowOff>
    </xdr:to>
    <xdr:sp macro="" textlink="">
      <xdr:nvSpPr>
        <xdr:cNvPr id="393" name="円/楕円 392"/>
        <xdr:cNvSpPr/>
      </xdr:nvSpPr>
      <xdr:spPr>
        <a:xfrm>
          <a:off x="1270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103522</xdr:rowOff>
    </xdr:from>
    <xdr:ext cx="762000" cy="259045"/>
    <xdr:sp macro="" textlink="">
      <xdr:nvSpPr>
        <xdr:cNvPr id="394" name="テキスト ボックス 393"/>
        <xdr:cNvSpPr txBox="1"/>
      </xdr:nvSpPr>
      <xdr:spPr>
        <a:xfrm>
          <a:off x="939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公債費以外の経常収支比率は、類似団体平均を大きく上回る状況が続いている。平成</a:t>
          </a:r>
          <a:r>
            <a:rPr kumimoji="1" lang="en-US" altLang="ja-JP" sz="1300">
              <a:latin typeface="ＭＳ Ｐゴシック"/>
            </a:rPr>
            <a:t>22</a:t>
          </a:r>
          <a:r>
            <a:rPr kumimoji="1" lang="ja-JP" altLang="en-US" sz="1300">
              <a:latin typeface="ＭＳ Ｐゴシック"/>
            </a:rPr>
            <a:t>年度までは行財政健全化計画の着実な実行により下降を続けてきたが、平成</a:t>
          </a:r>
          <a:r>
            <a:rPr kumimoji="1" lang="en-US" altLang="ja-JP" sz="1300">
              <a:latin typeface="ＭＳ Ｐゴシック"/>
            </a:rPr>
            <a:t>23</a:t>
          </a:r>
          <a:r>
            <a:rPr kumimoji="1" lang="ja-JP" altLang="en-US" sz="1300">
              <a:latin typeface="ＭＳ Ｐゴシック"/>
            </a:rPr>
            <a:t>年度以降、人件費や扶助費、繰出金などの増により上昇が続き、平成</a:t>
          </a:r>
          <a:r>
            <a:rPr kumimoji="1" lang="en-US" altLang="ja-JP" sz="1300">
              <a:latin typeface="ＭＳ Ｐゴシック"/>
            </a:rPr>
            <a:t>25</a:t>
          </a:r>
          <a:r>
            <a:rPr kumimoji="1" lang="ja-JP" altLang="en-US" sz="1300">
              <a:latin typeface="ＭＳ Ｐゴシック"/>
            </a:rPr>
            <a:t>年度も人件費、繰出金等の増加により</a:t>
          </a:r>
          <a:r>
            <a:rPr kumimoji="1" lang="en-US" altLang="ja-JP" sz="1300">
              <a:latin typeface="ＭＳ Ｐゴシック"/>
            </a:rPr>
            <a:t>1.8</a:t>
          </a:r>
          <a:r>
            <a:rPr kumimoji="1" lang="ja-JP" altLang="en-US" sz="1300">
              <a:latin typeface="ＭＳ Ｐゴシック"/>
            </a:rPr>
            <a:t>ポイントの上昇となった。</a:t>
          </a:r>
          <a:endParaRPr kumimoji="1" lang="en-US" altLang="ja-JP" sz="1300">
            <a:latin typeface="ＭＳ Ｐゴシック"/>
          </a:endParaRPr>
        </a:p>
        <a:p>
          <a:r>
            <a:rPr kumimoji="1" lang="ja-JP" altLang="en-US" sz="1300">
              <a:latin typeface="ＭＳ Ｐゴシック"/>
            </a:rPr>
            <a:t>　今後は全ての事業において緊急性や必要性を検証し、「事業の見直し」と「事業の再構築」の徹底を図る。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77470</xdr:rowOff>
    </xdr:from>
    <xdr:to>
      <xdr:col>24</xdr:col>
      <xdr:colOff>31750</xdr:colOff>
      <xdr:row>78</xdr:row>
      <xdr:rowOff>146050</xdr:rowOff>
    </xdr:to>
    <xdr:cxnSp macro="">
      <xdr:nvCxnSpPr>
        <xdr:cNvPr id="427" name="直線コネクタ 426"/>
        <xdr:cNvCxnSpPr/>
      </xdr:nvCxnSpPr>
      <xdr:spPr>
        <a:xfrm>
          <a:off x="15671800" y="134505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39370</xdr:rowOff>
    </xdr:from>
    <xdr:to>
      <xdr:col>22</xdr:col>
      <xdr:colOff>565150</xdr:colOff>
      <xdr:row>78</xdr:row>
      <xdr:rowOff>77470</xdr:rowOff>
    </xdr:to>
    <xdr:cxnSp macro="">
      <xdr:nvCxnSpPr>
        <xdr:cNvPr id="430" name="直線コネクタ 429"/>
        <xdr:cNvCxnSpPr/>
      </xdr:nvCxnSpPr>
      <xdr:spPr>
        <a:xfrm>
          <a:off x="14782800" y="13412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78</xdr:row>
      <xdr:rowOff>39370</xdr:rowOff>
    </xdr:to>
    <xdr:cxnSp macro="">
      <xdr:nvCxnSpPr>
        <xdr:cNvPr id="433" name="直線コネクタ 432"/>
        <xdr:cNvCxnSpPr/>
      </xdr:nvCxnSpPr>
      <xdr:spPr>
        <a:xfrm>
          <a:off x="13893800" y="13340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78</xdr:row>
      <xdr:rowOff>73661</xdr:rowOff>
    </xdr:to>
    <xdr:cxnSp macro="">
      <xdr:nvCxnSpPr>
        <xdr:cNvPr id="436" name="直線コネクタ 435"/>
        <xdr:cNvCxnSpPr/>
      </xdr:nvCxnSpPr>
      <xdr:spPr>
        <a:xfrm flipV="1">
          <a:off x="13004800" y="13340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8" name="テキスト ボックス 437"/>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0" name="テキスト ボックス 439"/>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95250</xdr:rowOff>
    </xdr:from>
    <xdr:to>
      <xdr:col>24</xdr:col>
      <xdr:colOff>82550</xdr:colOff>
      <xdr:row>79</xdr:row>
      <xdr:rowOff>25400</xdr:rowOff>
    </xdr:to>
    <xdr:sp macro="" textlink="">
      <xdr:nvSpPr>
        <xdr:cNvPr id="446" name="円/楕円 445"/>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67327</xdr:rowOff>
    </xdr:from>
    <xdr:ext cx="762000" cy="259045"/>
    <xdr:sp macro="" textlink="">
      <xdr:nvSpPr>
        <xdr:cNvPr id="447" name="公債費以外該当値テキスト"/>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26670</xdr:rowOff>
    </xdr:from>
    <xdr:to>
      <xdr:col>22</xdr:col>
      <xdr:colOff>615950</xdr:colOff>
      <xdr:row>78</xdr:row>
      <xdr:rowOff>128270</xdr:rowOff>
    </xdr:to>
    <xdr:sp macro="" textlink="">
      <xdr:nvSpPr>
        <xdr:cNvPr id="448" name="円/楕円 447"/>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49" name="テキスト ボックス 448"/>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160020</xdr:rowOff>
    </xdr:from>
    <xdr:to>
      <xdr:col>21</xdr:col>
      <xdr:colOff>412750</xdr:colOff>
      <xdr:row>78</xdr:row>
      <xdr:rowOff>90170</xdr:rowOff>
    </xdr:to>
    <xdr:sp macro="" textlink="">
      <xdr:nvSpPr>
        <xdr:cNvPr id="450" name="円/楕円 449"/>
        <xdr:cNvSpPr/>
      </xdr:nvSpPr>
      <xdr:spPr>
        <a:xfrm>
          <a:off x="14732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74947</xdr:rowOff>
    </xdr:from>
    <xdr:ext cx="762000" cy="259045"/>
    <xdr:sp macro="" textlink="">
      <xdr:nvSpPr>
        <xdr:cNvPr id="451" name="テキスト ボックス 450"/>
        <xdr:cNvSpPr txBox="1"/>
      </xdr:nvSpPr>
      <xdr:spPr>
        <a:xfrm>
          <a:off x="14401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2" name="円/楕円 451"/>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3" name="テキスト ボックス 452"/>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54" name="円/楕円 453"/>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109238</xdr:rowOff>
    </xdr:from>
    <xdr:ext cx="762000" cy="259045"/>
    <xdr:sp macro="" textlink="">
      <xdr:nvSpPr>
        <xdr:cNvPr id="455" name="テキスト ボックス 454"/>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茨城県高萩市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144374</xdr:rowOff>
    </xdr:from>
    <xdr:to>
      <xdr:col>4</xdr:col>
      <xdr:colOff>1117600</xdr:colOff>
      <xdr:row>18</xdr:row>
      <xdr:rowOff>149416</xdr:rowOff>
    </xdr:to>
    <xdr:cxnSp macro="">
      <xdr:nvCxnSpPr>
        <xdr:cNvPr id="50" name="直線コネクタ 49"/>
        <xdr:cNvCxnSpPr/>
      </xdr:nvCxnSpPr>
      <xdr:spPr bwMode="auto">
        <a:xfrm>
          <a:off x="5003800" y="3278099"/>
          <a:ext cx="647700" cy="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144374</xdr:rowOff>
    </xdr:from>
    <xdr:to>
      <xdr:col>4</xdr:col>
      <xdr:colOff>469900</xdr:colOff>
      <xdr:row>18</xdr:row>
      <xdr:rowOff>167983</xdr:rowOff>
    </xdr:to>
    <xdr:cxnSp macro="">
      <xdr:nvCxnSpPr>
        <xdr:cNvPr id="53" name="直線コネクタ 52"/>
        <xdr:cNvCxnSpPr/>
      </xdr:nvCxnSpPr>
      <xdr:spPr bwMode="auto">
        <a:xfrm flipV="1">
          <a:off x="4305300" y="3278099"/>
          <a:ext cx="698500" cy="2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167983</xdr:rowOff>
    </xdr:from>
    <xdr:to>
      <xdr:col>3</xdr:col>
      <xdr:colOff>904875</xdr:colOff>
      <xdr:row>19</xdr:row>
      <xdr:rowOff>54508</xdr:rowOff>
    </xdr:to>
    <xdr:cxnSp macro="">
      <xdr:nvCxnSpPr>
        <xdr:cNvPr id="56" name="直線コネクタ 55"/>
        <xdr:cNvCxnSpPr/>
      </xdr:nvCxnSpPr>
      <xdr:spPr bwMode="auto">
        <a:xfrm flipV="1">
          <a:off x="3606800" y="3301708"/>
          <a:ext cx="698500" cy="57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49390</xdr:rowOff>
    </xdr:from>
    <xdr:to>
      <xdr:col>3</xdr:col>
      <xdr:colOff>206375</xdr:colOff>
      <xdr:row>19</xdr:row>
      <xdr:rowOff>54508</xdr:rowOff>
    </xdr:to>
    <xdr:cxnSp macro="">
      <xdr:nvCxnSpPr>
        <xdr:cNvPr id="59" name="直線コネクタ 58"/>
        <xdr:cNvCxnSpPr/>
      </xdr:nvCxnSpPr>
      <xdr:spPr bwMode="auto">
        <a:xfrm>
          <a:off x="2908300" y="3354565"/>
          <a:ext cx="698500" cy="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22928</xdr:rowOff>
    </xdr:from>
    <xdr:ext cx="762000" cy="259045"/>
    <xdr:sp macro="" textlink="">
      <xdr:nvSpPr>
        <xdr:cNvPr id="61" name="テキスト ボックス 60"/>
        <xdr:cNvSpPr txBox="1"/>
      </xdr:nvSpPr>
      <xdr:spPr>
        <a:xfrm>
          <a:off x="32258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22788</xdr:rowOff>
    </xdr:from>
    <xdr:ext cx="762000" cy="259045"/>
    <xdr:sp macro="" textlink="">
      <xdr:nvSpPr>
        <xdr:cNvPr id="63" name="テキスト ボックス 62"/>
        <xdr:cNvSpPr txBox="1"/>
      </xdr:nvSpPr>
      <xdr:spPr>
        <a:xfrm>
          <a:off x="2527300" y="28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98615</xdr:rowOff>
    </xdr:from>
    <xdr:to>
      <xdr:col>5</xdr:col>
      <xdr:colOff>34925</xdr:colOff>
      <xdr:row>19</xdr:row>
      <xdr:rowOff>28766</xdr:rowOff>
    </xdr:to>
    <xdr:sp macro="" textlink="">
      <xdr:nvSpPr>
        <xdr:cNvPr id="69" name="円/楕円 68"/>
        <xdr:cNvSpPr/>
      </xdr:nvSpPr>
      <xdr:spPr bwMode="auto">
        <a:xfrm>
          <a:off x="5600700" y="32323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70693</xdr:rowOff>
    </xdr:from>
    <xdr:ext cx="762000" cy="259045"/>
    <xdr:sp macro="" textlink="">
      <xdr:nvSpPr>
        <xdr:cNvPr id="70" name="人口1人当たり決算額の推移該当値テキスト130"/>
        <xdr:cNvSpPr txBox="1"/>
      </xdr:nvSpPr>
      <xdr:spPr>
        <a:xfrm>
          <a:off x="5740400" y="320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81,485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93574</xdr:rowOff>
    </xdr:from>
    <xdr:to>
      <xdr:col>4</xdr:col>
      <xdr:colOff>520700</xdr:colOff>
      <xdr:row>19</xdr:row>
      <xdr:rowOff>23723</xdr:rowOff>
    </xdr:to>
    <xdr:sp macro="" textlink="">
      <xdr:nvSpPr>
        <xdr:cNvPr id="71" name="円/楕円 70"/>
        <xdr:cNvSpPr/>
      </xdr:nvSpPr>
      <xdr:spPr bwMode="auto">
        <a:xfrm>
          <a:off x="4953000" y="322729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8501</xdr:rowOff>
    </xdr:from>
    <xdr:ext cx="736600" cy="259045"/>
    <xdr:sp macro="" textlink="">
      <xdr:nvSpPr>
        <xdr:cNvPr id="72" name="テキスト ボックス 71"/>
        <xdr:cNvSpPr txBox="1"/>
      </xdr:nvSpPr>
      <xdr:spPr>
        <a:xfrm>
          <a:off x="4622800" y="3313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81,882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117183</xdr:rowOff>
    </xdr:from>
    <xdr:to>
      <xdr:col>3</xdr:col>
      <xdr:colOff>955675</xdr:colOff>
      <xdr:row>19</xdr:row>
      <xdr:rowOff>47333</xdr:rowOff>
    </xdr:to>
    <xdr:sp macro="" textlink="">
      <xdr:nvSpPr>
        <xdr:cNvPr id="73" name="円/楕円 72"/>
        <xdr:cNvSpPr/>
      </xdr:nvSpPr>
      <xdr:spPr bwMode="auto">
        <a:xfrm>
          <a:off x="4254500" y="325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32110</xdr:rowOff>
    </xdr:from>
    <xdr:ext cx="762000" cy="259045"/>
    <xdr:sp macro="" textlink="">
      <xdr:nvSpPr>
        <xdr:cNvPr id="74" name="テキスト ボックス 73"/>
        <xdr:cNvSpPr txBox="1"/>
      </xdr:nvSpPr>
      <xdr:spPr>
        <a:xfrm>
          <a:off x="3924300" y="333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80,023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3708</xdr:rowOff>
    </xdr:from>
    <xdr:to>
      <xdr:col>3</xdr:col>
      <xdr:colOff>257175</xdr:colOff>
      <xdr:row>19</xdr:row>
      <xdr:rowOff>105308</xdr:rowOff>
    </xdr:to>
    <xdr:sp macro="" textlink="">
      <xdr:nvSpPr>
        <xdr:cNvPr id="75" name="円/楕円 74"/>
        <xdr:cNvSpPr/>
      </xdr:nvSpPr>
      <xdr:spPr bwMode="auto">
        <a:xfrm>
          <a:off x="3556000" y="3308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90085</xdr:rowOff>
    </xdr:from>
    <xdr:ext cx="762000" cy="259045"/>
    <xdr:sp macro="" textlink="">
      <xdr:nvSpPr>
        <xdr:cNvPr id="76" name="テキスト ボックス 75"/>
        <xdr:cNvSpPr txBox="1"/>
      </xdr:nvSpPr>
      <xdr:spPr>
        <a:xfrm>
          <a:off x="3225800" y="339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75,458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170040</xdr:rowOff>
    </xdr:from>
    <xdr:to>
      <xdr:col>2</xdr:col>
      <xdr:colOff>692150</xdr:colOff>
      <xdr:row>19</xdr:row>
      <xdr:rowOff>100190</xdr:rowOff>
    </xdr:to>
    <xdr:sp macro="" textlink="">
      <xdr:nvSpPr>
        <xdr:cNvPr id="77" name="円/楕円 76"/>
        <xdr:cNvSpPr/>
      </xdr:nvSpPr>
      <xdr:spPr bwMode="auto">
        <a:xfrm>
          <a:off x="2857500" y="330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84967</xdr:rowOff>
    </xdr:from>
    <xdr:ext cx="762000" cy="259045"/>
    <xdr:sp macro="" textlink="">
      <xdr:nvSpPr>
        <xdr:cNvPr id="78" name="テキスト ボックス 77"/>
        <xdr:cNvSpPr txBox="1"/>
      </xdr:nvSpPr>
      <xdr:spPr>
        <a:xfrm>
          <a:off x="2527300" y="33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299235</xdr:rowOff>
    </xdr:from>
    <xdr:to>
      <xdr:col>4</xdr:col>
      <xdr:colOff>1117600</xdr:colOff>
      <xdr:row>37</xdr:row>
      <xdr:rowOff>312562</xdr:rowOff>
    </xdr:to>
    <xdr:cxnSp macro="">
      <xdr:nvCxnSpPr>
        <xdr:cNvPr id="112" name="直線コネクタ 111"/>
        <xdr:cNvCxnSpPr/>
      </xdr:nvCxnSpPr>
      <xdr:spPr bwMode="auto">
        <a:xfrm>
          <a:off x="5003800" y="7423935"/>
          <a:ext cx="647700" cy="13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284905</xdr:rowOff>
    </xdr:from>
    <xdr:to>
      <xdr:col>4</xdr:col>
      <xdr:colOff>469900</xdr:colOff>
      <xdr:row>37</xdr:row>
      <xdr:rowOff>299235</xdr:rowOff>
    </xdr:to>
    <xdr:cxnSp macro="">
      <xdr:nvCxnSpPr>
        <xdr:cNvPr id="115" name="直線コネクタ 114"/>
        <xdr:cNvCxnSpPr/>
      </xdr:nvCxnSpPr>
      <xdr:spPr bwMode="auto">
        <a:xfrm>
          <a:off x="4305300" y="7409605"/>
          <a:ext cx="698500" cy="14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284905</xdr:rowOff>
    </xdr:from>
    <xdr:to>
      <xdr:col>3</xdr:col>
      <xdr:colOff>904875</xdr:colOff>
      <xdr:row>37</xdr:row>
      <xdr:rowOff>314699</xdr:rowOff>
    </xdr:to>
    <xdr:cxnSp macro="">
      <xdr:nvCxnSpPr>
        <xdr:cNvPr id="118" name="直線コネクタ 117"/>
        <xdr:cNvCxnSpPr/>
      </xdr:nvCxnSpPr>
      <xdr:spPr bwMode="auto">
        <a:xfrm flipV="1">
          <a:off x="3606800" y="7409605"/>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314699</xdr:rowOff>
    </xdr:from>
    <xdr:to>
      <xdr:col>3</xdr:col>
      <xdr:colOff>206375</xdr:colOff>
      <xdr:row>37</xdr:row>
      <xdr:rowOff>328664</xdr:rowOff>
    </xdr:to>
    <xdr:cxnSp macro="">
      <xdr:nvCxnSpPr>
        <xdr:cNvPr id="121" name="直線コネクタ 120"/>
        <xdr:cNvCxnSpPr/>
      </xdr:nvCxnSpPr>
      <xdr:spPr bwMode="auto">
        <a:xfrm flipV="1">
          <a:off x="2908300" y="7439399"/>
          <a:ext cx="698500" cy="13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12244</xdr:rowOff>
    </xdr:from>
    <xdr:ext cx="762000" cy="259045"/>
    <xdr:sp macro="" textlink="">
      <xdr:nvSpPr>
        <xdr:cNvPr id="123" name="テキスト ボックス 122"/>
        <xdr:cNvSpPr txBox="1"/>
      </xdr:nvSpPr>
      <xdr:spPr>
        <a:xfrm>
          <a:off x="32258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4953</xdr:rowOff>
    </xdr:from>
    <xdr:ext cx="762000" cy="259045"/>
    <xdr:sp macro="" textlink="">
      <xdr:nvSpPr>
        <xdr:cNvPr id="125" name="テキスト ボックス 124"/>
        <xdr:cNvSpPr txBox="1"/>
      </xdr:nvSpPr>
      <xdr:spPr>
        <a:xfrm>
          <a:off x="2527300" y="712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261762</xdr:rowOff>
    </xdr:from>
    <xdr:to>
      <xdr:col>5</xdr:col>
      <xdr:colOff>34925</xdr:colOff>
      <xdr:row>38</xdr:row>
      <xdr:rowOff>20462</xdr:rowOff>
    </xdr:to>
    <xdr:sp macro="" textlink="">
      <xdr:nvSpPr>
        <xdr:cNvPr id="131" name="円/楕円 130"/>
        <xdr:cNvSpPr/>
      </xdr:nvSpPr>
      <xdr:spPr bwMode="auto">
        <a:xfrm>
          <a:off x="5600700" y="738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43339</xdr:rowOff>
    </xdr:from>
    <xdr:ext cx="762000" cy="259045"/>
    <xdr:sp macro="" textlink="">
      <xdr:nvSpPr>
        <xdr:cNvPr id="132" name="人口1人当たり決算額の推移該当値テキスト445"/>
        <xdr:cNvSpPr txBox="1"/>
      </xdr:nvSpPr>
      <xdr:spPr>
        <a:xfrm>
          <a:off x="5740400" y="716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31,296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248435</xdr:rowOff>
    </xdr:from>
    <xdr:to>
      <xdr:col>4</xdr:col>
      <xdr:colOff>520700</xdr:colOff>
      <xdr:row>38</xdr:row>
      <xdr:rowOff>7135</xdr:rowOff>
    </xdr:to>
    <xdr:sp macro="" textlink="">
      <xdr:nvSpPr>
        <xdr:cNvPr id="133" name="円/楕円 132"/>
        <xdr:cNvSpPr/>
      </xdr:nvSpPr>
      <xdr:spPr bwMode="auto">
        <a:xfrm>
          <a:off x="4953000" y="737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17312</xdr:rowOff>
    </xdr:from>
    <xdr:ext cx="736600" cy="259045"/>
    <xdr:sp macro="" textlink="">
      <xdr:nvSpPr>
        <xdr:cNvPr id="134" name="テキスト ボックス 133"/>
        <xdr:cNvSpPr txBox="1"/>
      </xdr:nvSpPr>
      <xdr:spPr>
        <a:xfrm>
          <a:off x="4622800" y="714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34,794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234105</xdr:rowOff>
    </xdr:from>
    <xdr:to>
      <xdr:col>3</xdr:col>
      <xdr:colOff>955675</xdr:colOff>
      <xdr:row>37</xdr:row>
      <xdr:rowOff>335705</xdr:rowOff>
    </xdr:to>
    <xdr:sp macro="" textlink="">
      <xdr:nvSpPr>
        <xdr:cNvPr id="135" name="円/楕円 134"/>
        <xdr:cNvSpPr/>
      </xdr:nvSpPr>
      <xdr:spPr bwMode="auto">
        <a:xfrm>
          <a:off x="4254500" y="7358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2982</xdr:rowOff>
    </xdr:from>
    <xdr:ext cx="762000" cy="259045"/>
    <xdr:sp macro="" textlink="">
      <xdr:nvSpPr>
        <xdr:cNvPr id="136" name="テキスト ボックス 135"/>
        <xdr:cNvSpPr txBox="1"/>
      </xdr:nvSpPr>
      <xdr:spPr>
        <a:xfrm>
          <a:off x="3924300" y="712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38,555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263899</xdr:rowOff>
    </xdr:from>
    <xdr:to>
      <xdr:col>3</xdr:col>
      <xdr:colOff>257175</xdr:colOff>
      <xdr:row>38</xdr:row>
      <xdr:rowOff>22599</xdr:rowOff>
    </xdr:to>
    <xdr:sp macro="" textlink="">
      <xdr:nvSpPr>
        <xdr:cNvPr id="137" name="円/楕円 136"/>
        <xdr:cNvSpPr/>
      </xdr:nvSpPr>
      <xdr:spPr bwMode="auto">
        <a:xfrm>
          <a:off x="3556000" y="738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7376</xdr:rowOff>
    </xdr:from>
    <xdr:ext cx="762000" cy="259045"/>
    <xdr:sp macro="" textlink="">
      <xdr:nvSpPr>
        <xdr:cNvPr id="138" name="テキスト ボックス 137"/>
        <xdr:cNvSpPr txBox="1"/>
      </xdr:nvSpPr>
      <xdr:spPr>
        <a:xfrm>
          <a:off x="3225800" y="747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30,735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277864</xdr:rowOff>
    </xdr:from>
    <xdr:to>
      <xdr:col>2</xdr:col>
      <xdr:colOff>692150</xdr:colOff>
      <xdr:row>38</xdr:row>
      <xdr:rowOff>36564</xdr:rowOff>
    </xdr:to>
    <xdr:sp macro="" textlink="">
      <xdr:nvSpPr>
        <xdr:cNvPr id="139" name="円/楕円 138"/>
        <xdr:cNvSpPr/>
      </xdr:nvSpPr>
      <xdr:spPr bwMode="auto">
        <a:xfrm>
          <a:off x="2857500" y="740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21341</xdr:rowOff>
    </xdr:from>
    <xdr:ext cx="762000" cy="259045"/>
    <xdr:sp macro="" textlink="">
      <xdr:nvSpPr>
        <xdr:cNvPr id="140" name="テキスト ボックス 139"/>
        <xdr:cNvSpPr txBox="1"/>
      </xdr:nvSpPr>
      <xdr:spPr>
        <a:xfrm>
          <a:off x="2527300" y="74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財政調整基金残高については、土地等の公有財産の売却が進み、積み増しがあったため、</a:t>
          </a:r>
          <a:r>
            <a:rPr kumimoji="1" lang="en-US" altLang="ja-JP" sz="1300">
              <a:latin typeface="ＭＳ ゴシック" pitchFamily="49" charset="-128"/>
              <a:ea typeface="ＭＳ ゴシック" pitchFamily="49" charset="-128"/>
            </a:rPr>
            <a:t>58</a:t>
          </a:r>
          <a:r>
            <a:rPr kumimoji="1" lang="ja-JP" altLang="en-US" sz="1300">
              <a:latin typeface="ＭＳ ゴシック" pitchFamily="49" charset="-128"/>
              <a:ea typeface="ＭＳ ゴシック" pitchFamily="49" charset="-128"/>
            </a:rPr>
            <a:t>百万円の増となった。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実質収支比率は</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で推移しており、歳入歳出差引額においては、</a:t>
          </a:r>
          <a:r>
            <a:rPr kumimoji="1" lang="en-US" altLang="ja-JP" sz="1300">
              <a:latin typeface="ＭＳ ゴシック" pitchFamily="49" charset="-128"/>
              <a:ea typeface="ＭＳ ゴシック" pitchFamily="49" charset="-128"/>
            </a:rPr>
            <a:t>301</a:t>
          </a:r>
          <a:r>
            <a:rPr kumimoji="1" lang="ja-JP" altLang="en-US" sz="1300">
              <a:latin typeface="ＭＳ ゴシック" pitchFamily="49" charset="-128"/>
              <a:ea typeface="ＭＳ ゴシック" pitchFamily="49" charset="-128"/>
            </a:rPr>
            <a:t>百万円の減（△</a:t>
          </a:r>
          <a:r>
            <a:rPr kumimoji="1" lang="en-US" altLang="ja-JP" sz="1300">
              <a:latin typeface="ＭＳ ゴシック" pitchFamily="49" charset="-128"/>
              <a:ea typeface="ＭＳ ゴシック" pitchFamily="49" charset="-128"/>
            </a:rPr>
            <a:t>27.7</a:t>
          </a:r>
          <a:r>
            <a:rPr kumimoji="1" lang="ja-JP" altLang="en-US" sz="1300">
              <a:latin typeface="ＭＳ ゴシック" pitchFamily="49" charset="-128"/>
              <a:ea typeface="ＭＳ ゴシック" pitchFamily="49" charset="-128"/>
            </a:rPr>
            <a:t>％）、復興交付金事業等の翌年度繰越額は</a:t>
          </a:r>
          <a:r>
            <a:rPr kumimoji="1" lang="en-US" altLang="ja-JP" sz="1300">
              <a:latin typeface="ＭＳ ゴシック" pitchFamily="49" charset="-128"/>
              <a:ea typeface="ＭＳ ゴシック" pitchFamily="49" charset="-128"/>
            </a:rPr>
            <a:t>277</a:t>
          </a:r>
          <a:r>
            <a:rPr kumimoji="1" lang="ja-JP" altLang="en-US" sz="1300">
              <a:latin typeface="ＭＳ ゴシック" pitchFamily="49" charset="-128"/>
              <a:ea typeface="ＭＳ ゴシック" pitchFamily="49" charset="-128"/>
            </a:rPr>
            <a:t>百万円の減（△</a:t>
          </a:r>
          <a:r>
            <a:rPr kumimoji="1" lang="en-US" altLang="ja-JP" sz="1300">
              <a:latin typeface="ＭＳ ゴシック" pitchFamily="49" charset="-128"/>
              <a:ea typeface="ＭＳ ゴシック" pitchFamily="49" charset="-128"/>
            </a:rPr>
            <a:t>54.1</a:t>
          </a:r>
          <a:r>
            <a:rPr kumimoji="1" lang="ja-JP" altLang="en-US" sz="1300">
              <a:latin typeface="ＭＳ ゴシック" pitchFamily="49" charset="-128"/>
              <a:ea typeface="ＭＳ ゴシック" pitchFamily="49" charset="-128"/>
            </a:rPr>
            <a:t>％）となり、実質収支が</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百万円の減（△</a:t>
          </a:r>
          <a:r>
            <a:rPr kumimoji="1" lang="en-US" altLang="ja-JP" sz="1300">
              <a:latin typeface="ＭＳ ゴシック" pitchFamily="49" charset="-128"/>
              <a:ea typeface="ＭＳ ゴシック" pitchFamily="49" charset="-128"/>
            </a:rPr>
            <a:t>4.1</a:t>
          </a:r>
          <a:r>
            <a:rPr kumimoji="1" lang="ja-JP" altLang="en-US" sz="1300">
              <a:latin typeface="ＭＳ ゴシック" pitchFamily="49" charset="-128"/>
              <a:ea typeface="ＭＳ ゴシック" pitchFamily="49" charset="-128"/>
            </a:rPr>
            <a:t>％）となったことにより平成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7.45%</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今後は適正な予算執行に努めるとともに、決算見込の精度を高め、財政調整基金への積立を行っていく。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全体では黒字となっているが、国民健康保険事業会計における黒字は、国からの財政調整交付金が</a:t>
          </a:r>
          <a:r>
            <a:rPr kumimoji="1" lang="en-US" altLang="ja-JP" sz="1400" baseline="0">
              <a:latin typeface="ＭＳ ゴシック" pitchFamily="49" charset="-128"/>
              <a:ea typeface="ＭＳ ゴシック" pitchFamily="49" charset="-128"/>
            </a:rPr>
            <a:t>171</a:t>
          </a:r>
          <a:r>
            <a:rPr kumimoji="1" lang="ja-JP" altLang="en-US" sz="1400" baseline="0">
              <a:latin typeface="ＭＳ ゴシック" pitchFamily="49" charset="-128"/>
              <a:ea typeface="ＭＳ ゴシック" pitchFamily="49" charset="-128"/>
            </a:rPr>
            <a:t>百万円の減となり、一般会計からの繰入増（</a:t>
          </a:r>
          <a:r>
            <a:rPr kumimoji="1" lang="en-US" altLang="ja-JP" sz="1400" baseline="0">
              <a:latin typeface="ＭＳ ゴシック" pitchFamily="49" charset="-128"/>
              <a:ea typeface="ＭＳ ゴシック" pitchFamily="49" charset="-128"/>
            </a:rPr>
            <a:t>119</a:t>
          </a:r>
          <a:r>
            <a:rPr kumimoji="1" lang="ja-JP" altLang="en-US" sz="1400" baseline="0">
              <a:latin typeface="ＭＳ ゴシック" pitchFamily="49" charset="-128"/>
              <a:ea typeface="ＭＳ ゴシック" pitchFamily="49" charset="-128"/>
            </a:rPr>
            <a:t>百万円）によるもので、実質的には赤字となっている。これは、平成</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年度に東日本大震災に伴う財政支援分として一時的な特別調整交付金の増額分（前年比</a:t>
          </a:r>
          <a:r>
            <a:rPr kumimoji="1" lang="en-US" altLang="ja-JP" sz="1400" baseline="0">
              <a:latin typeface="ＭＳ ゴシック" pitchFamily="49" charset="-128"/>
              <a:ea typeface="ＭＳ ゴシック" pitchFamily="49" charset="-128"/>
            </a:rPr>
            <a:t>605.1</a:t>
          </a:r>
          <a:r>
            <a:rPr kumimoji="1" lang="ja-JP" altLang="en-US" sz="1400" baseline="0">
              <a:latin typeface="ＭＳ ゴシック" pitchFamily="49" charset="-128"/>
              <a:ea typeface="ＭＳ ゴシック" pitchFamily="49" charset="-128"/>
            </a:rPr>
            <a:t>％）が平成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年度に減となり平準化されたことや普通調整交付金の減（△</a:t>
          </a:r>
          <a:r>
            <a:rPr kumimoji="1" lang="en-US" altLang="ja-JP" sz="1400" baseline="0">
              <a:latin typeface="ＭＳ ゴシック" pitchFamily="49" charset="-128"/>
              <a:ea typeface="ＭＳ ゴシック" pitchFamily="49" charset="-128"/>
            </a:rPr>
            <a:t>19</a:t>
          </a:r>
          <a:r>
            <a:rPr kumimoji="1" lang="ja-JP" altLang="en-US" sz="1400" baseline="0">
              <a:latin typeface="ＭＳ ゴシック" pitchFamily="49" charset="-128"/>
              <a:ea typeface="ＭＳ ゴシック" pitchFamily="49" charset="-128"/>
            </a:rPr>
            <a:t>百万円）によるものである。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毎年保険給付費が増加傾向にある中で、今後も赤字が見込まれるため税率改正等を含めた</a:t>
          </a:r>
          <a:r>
            <a:rPr kumimoji="1" lang="ja-JP" altLang="en-US" sz="1400" baseline="0">
              <a:solidFill>
                <a:sysClr val="windowText" lastClr="000000"/>
              </a:solidFill>
              <a:latin typeface="ＭＳ ゴシック" pitchFamily="49" charset="-128"/>
              <a:ea typeface="ＭＳ ゴシック" pitchFamily="49" charset="-128"/>
            </a:rPr>
            <a:t>適正化や繰出金の増加等が必要と見込まれる</a:t>
          </a:r>
          <a:r>
            <a:rPr kumimoji="1" lang="ja-JP" altLang="en-US" sz="1400" baseline="0">
              <a:latin typeface="ＭＳ ゴシック" pitchFamily="49" charset="-128"/>
              <a:ea typeface="ＭＳ ゴシック" pitchFamily="49" charset="-128"/>
            </a:rPr>
            <a:t>。</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年度をピークにその後は縮小する見込みであるが、平成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年度までには学校耐震化経費、さらに本庁舎再建、平成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年度までには国体会場改修等に伴い地方債の発行増が見込まれ、その償還が重なると実質公債費比率の</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超えも予想される厳しい状況にあるため、全ての事業において、緊急性や必要性を検証し、「事業の見直し」と「事業の再構築」の徹底のもと事業費の圧縮を図る。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年度は、住宅公社破産手続き開始に伴う三セク債の発行（</a:t>
          </a:r>
          <a:r>
            <a:rPr kumimoji="1" lang="en-US" altLang="ja-JP" sz="1400">
              <a:latin typeface="ＭＳ ゴシック" pitchFamily="49" charset="-128"/>
              <a:ea typeface="ＭＳ ゴシック" pitchFamily="49" charset="-128"/>
            </a:rPr>
            <a:t>4,678</a:t>
          </a:r>
          <a:r>
            <a:rPr kumimoji="1" lang="ja-JP" altLang="en-US" sz="1400">
              <a:latin typeface="ＭＳ ゴシック" pitchFamily="49" charset="-128"/>
              <a:ea typeface="ＭＳ ゴシック" pitchFamily="49" charset="-128"/>
            </a:rPr>
            <a:t>百万円）により、地方債現在高及び設立法人の負債額等負担見込額の増減が大きくなっている。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年度は臨時地域基盤整備事業債の償還終了（△</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百万円）や三セク債の前年度の繰上償還による減（△</a:t>
          </a:r>
          <a:r>
            <a:rPr kumimoji="1" lang="en-US" altLang="ja-JP" sz="1400">
              <a:latin typeface="ＭＳ ゴシック" pitchFamily="49" charset="-128"/>
              <a:ea typeface="ＭＳ ゴシック" pitchFamily="49" charset="-128"/>
            </a:rPr>
            <a:t>332</a:t>
          </a:r>
          <a:r>
            <a:rPr kumimoji="1" lang="ja-JP" altLang="en-US" sz="1400">
              <a:latin typeface="ＭＳ ゴシック" pitchFamily="49" charset="-128"/>
              <a:ea typeface="ＭＳ ゴシック" pitchFamily="49" charset="-128"/>
            </a:rPr>
            <a:t>百万円）等のほか起債発行額の抑制により地方債残高が</a:t>
          </a:r>
          <a:r>
            <a:rPr kumimoji="1" lang="en-US" altLang="ja-JP" sz="1400">
              <a:latin typeface="ＭＳ ゴシック" pitchFamily="49" charset="-128"/>
              <a:ea typeface="ＭＳ ゴシック" pitchFamily="49" charset="-128"/>
            </a:rPr>
            <a:t>454</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また、減債基金の減等により充当可能基金が</a:t>
          </a:r>
          <a:r>
            <a:rPr kumimoji="1" lang="en-US" altLang="ja-JP" sz="1400">
              <a:latin typeface="ＭＳ ゴシック" pitchFamily="49" charset="-128"/>
              <a:ea typeface="ＭＳ ゴシック" pitchFamily="49" charset="-128"/>
            </a:rPr>
            <a:t>302</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将来負担比率は、土地開発公社及び住宅公社の健全化達成により下降する見込みであるが、本庁舎再建や学校の耐震化等により地方債の発行増が見込まれるため、今後も資金調達に際しては慎重に行っ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13531045</v>
      </c>
      <c r="BO4" s="349"/>
      <c r="BP4" s="349"/>
      <c r="BQ4" s="349"/>
      <c r="BR4" s="349"/>
      <c r="BS4" s="349"/>
      <c r="BT4" s="349"/>
      <c r="BU4" s="350"/>
      <c r="BV4" s="348">
        <v>17663174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7.9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12744323</v>
      </c>
      <c r="BO5" s="386"/>
      <c r="BP5" s="386"/>
      <c r="BQ5" s="386"/>
      <c r="BR5" s="386"/>
      <c r="BS5" s="386"/>
      <c r="BT5" s="386"/>
      <c r="BU5" s="387"/>
      <c r="BV5" s="385">
        <v>16575742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98.7</v>
      </c>
      <c r="CU5" s="383"/>
      <c r="CV5" s="383"/>
      <c r="CW5" s="383"/>
      <c r="CX5" s="383"/>
      <c r="CY5" s="383"/>
      <c r="CZ5" s="383"/>
      <c r="DA5" s="384"/>
      <c r="DB5" s="382">
        <v>97.5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786722</v>
      </c>
      <c r="BO6" s="386"/>
      <c r="BP6" s="386"/>
      <c r="BQ6" s="386"/>
      <c r="BR6" s="386"/>
      <c r="BS6" s="386"/>
      <c r="BT6" s="386"/>
      <c r="BU6" s="387"/>
      <c r="BV6" s="385">
        <v>1087432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107.9</v>
      </c>
      <c r="CU6" s="423"/>
      <c r="CV6" s="423"/>
      <c r="CW6" s="423"/>
      <c r="CX6" s="423"/>
      <c r="CY6" s="423"/>
      <c r="CZ6" s="423"/>
      <c r="DA6" s="424"/>
      <c r="DB6" s="422">
        <v>106.2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235626</v>
      </c>
      <c r="BO7" s="386"/>
      <c r="BP7" s="386"/>
      <c r="BQ7" s="386"/>
      <c r="BR7" s="386"/>
      <c r="BS7" s="386"/>
      <c r="BT7" s="386"/>
      <c r="BU7" s="387"/>
      <c r="BV7" s="385">
        <v>512249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7396021</v>
      </c>
      <c r="CU7" s="386"/>
      <c r="CV7" s="386"/>
      <c r="CW7" s="386"/>
      <c r="CX7" s="386"/>
      <c r="CY7" s="386"/>
      <c r="CZ7" s="386"/>
      <c r="DA7" s="387"/>
      <c r="DB7" s="385">
        <v>7308255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551096</v>
      </c>
      <c r="BO8" s="386"/>
      <c r="BP8" s="386"/>
      <c r="BQ8" s="386"/>
      <c r="BR8" s="386"/>
      <c r="BS8" s="386"/>
      <c r="BT8" s="386"/>
      <c r="BU8" s="387"/>
      <c r="BV8" s="385">
        <v>575183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31017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-24087</v>
      </c>
      <c r="BO9" s="386"/>
      <c r="BP9" s="386"/>
      <c r="BQ9" s="386"/>
      <c r="BR9" s="386"/>
      <c r="BS9" s="386"/>
      <c r="BT9" s="386"/>
      <c r="BU9" s="387"/>
      <c r="BV9" s="385">
        <v>97108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17.8</v>
      </c>
      <c r="CU9" s="383"/>
      <c r="CV9" s="383"/>
      <c r="CW9" s="383"/>
      <c r="CX9" s="383"/>
      <c r="CY9" s="383"/>
      <c r="CZ9" s="383"/>
      <c r="DA9" s="384"/>
      <c r="DB9" s="382">
        <v>19.5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32932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69662</v>
      </c>
      <c r="BO10" s="386"/>
      <c r="BP10" s="386"/>
      <c r="BQ10" s="386"/>
      <c r="BR10" s="386"/>
      <c r="BS10" s="386"/>
      <c r="BT10" s="386"/>
      <c r="BU10" s="387"/>
      <c r="BV10" s="385">
        <v>157976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25888</v>
      </c>
      <c r="BO11" s="386"/>
      <c r="BP11" s="386"/>
      <c r="BQ11" s="386"/>
      <c r="BR11" s="386"/>
      <c r="BS11" s="386"/>
      <c r="BT11" s="386"/>
      <c r="BU11" s="387"/>
      <c r="BV11" s="385">
        <v>335897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30815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12000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30633</v>
      </c>
      <c r="S13" s="467"/>
      <c r="T13" s="467"/>
      <c r="U13" s="467"/>
      <c r="V13" s="468"/>
      <c r="W13" s="401" t="s">
        <v>124</v>
      </c>
      <c r="X13" s="402"/>
      <c r="Y13" s="402"/>
      <c r="Z13" s="402"/>
      <c r="AA13" s="402"/>
      <c r="AB13" s="392"/>
      <c r="AC13" s="436">
        <v>583</v>
      </c>
      <c r="AD13" s="437"/>
      <c r="AE13" s="437"/>
      <c r="AF13" s="437"/>
      <c r="AG13" s="476"/>
      <c r="AH13" s="436">
        <v>814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59463</v>
      </c>
      <c r="BO13" s="386"/>
      <c r="BP13" s="386"/>
      <c r="BQ13" s="386"/>
      <c r="BR13" s="386"/>
      <c r="BS13" s="386"/>
      <c r="BT13" s="386"/>
      <c r="BU13" s="387"/>
      <c r="BV13" s="385">
        <v>590981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17.2</v>
      </c>
      <c r="CU13" s="383"/>
      <c r="CV13" s="383"/>
      <c r="CW13" s="383"/>
      <c r="CX13" s="383"/>
      <c r="CY13" s="383"/>
      <c r="CZ13" s="383"/>
      <c r="DA13" s="384"/>
      <c r="DB13" s="382">
        <v>17.2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31032</v>
      </c>
      <c r="S14" s="467"/>
      <c r="T14" s="467"/>
      <c r="U14" s="467"/>
      <c r="V14" s="468"/>
      <c r="W14" s="375"/>
      <c r="X14" s="376"/>
      <c r="Y14" s="376"/>
      <c r="Z14" s="376"/>
      <c r="AA14" s="376"/>
      <c r="AB14" s="365"/>
      <c r="AC14" s="469">
        <v>4.2</v>
      </c>
      <c r="AD14" s="470"/>
      <c r="AE14" s="470"/>
      <c r="AF14" s="470"/>
      <c r="AG14" s="471"/>
      <c r="AH14" s="469">
        <v>5.3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120.4</v>
      </c>
      <c r="CU14" s="481"/>
      <c r="CV14" s="481"/>
      <c r="CW14" s="481"/>
      <c r="CX14" s="481"/>
      <c r="CY14" s="481"/>
      <c r="CZ14" s="481"/>
      <c r="DA14" s="482"/>
      <c r="DB14" s="480">
        <v>128.19999999999999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30857</v>
      </c>
      <c r="S15" s="467"/>
      <c r="T15" s="467"/>
      <c r="U15" s="467"/>
      <c r="V15" s="468"/>
      <c r="W15" s="401" t="s">
        <v>131</v>
      </c>
      <c r="X15" s="402"/>
      <c r="Y15" s="402"/>
      <c r="Z15" s="402"/>
      <c r="AA15" s="402"/>
      <c r="AB15" s="392"/>
      <c r="AC15" s="436">
        <v>5496</v>
      </c>
      <c r="AD15" s="437"/>
      <c r="AE15" s="437"/>
      <c r="AF15" s="437"/>
      <c r="AG15" s="476"/>
      <c r="AH15" s="436">
        <v>6035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3413598</v>
      </c>
      <c r="BO15" s="349"/>
      <c r="BP15" s="349"/>
      <c r="BQ15" s="349"/>
      <c r="BR15" s="349"/>
      <c r="BS15" s="349"/>
      <c r="BT15" s="349"/>
      <c r="BU15" s="350"/>
      <c r="BV15" s="348">
        <v>3272500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39.299999999999997</v>
      </c>
      <c r="AD16" s="470"/>
      <c r="AE16" s="470"/>
      <c r="AF16" s="470"/>
      <c r="AG16" s="471"/>
      <c r="AH16" s="469">
        <v>39.299999999999997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5778001</v>
      </c>
      <c r="BO16" s="386"/>
      <c r="BP16" s="386"/>
      <c r="BQ16" s="386"/>
      <c r="BR16" s="386"/>
      <c r="BS16" s="386"/>
      <c r="BT16" s="386"/>
      <c r="BU16" s="387"/>
      <c r="BV16" s="385">
        <v>5758745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7894</v>
      </c>
      <c r="AD17" s="437"/>
      <c r="AE17" s="437"/>
      <c r="AF17" s="437"/>
      <c r="AG17" s="476"/>
      <c r="AH17" s="436">
        <v>8314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4389736</v>
      </c>
      <c r="BO17" s="386"/>
      <c r="BP17" s="386"/>
      <c r="BQ17" s="386"/>
      <c r="BR17" s="386"/>
      <c r="BS17" s="386"/>
      <c r="BT17" s="386"/>
      <c r="BU17" s="387"/>
      <c r="BV17" s="385">
        <v>4209698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193.65</v>
      </c>
      <c r="M18" s="498"/>
      <c r="N18" s="498"/>
      <c r="O18" s="498"/>
      <c r="P18" s="498"/>
      <c r="Q18" s="498"/>
      <c r="R18" s="499"/>
      <c r="S18" s="499"/>
      <c r="T18" s="499"/>
      <c r="U18" s="499"/>
      <c r="V18" s="500"/>
      <c r="W18" s="403"/>
      <c r="X18" s="404"/>
      <c r="Y18" s="404"/>
      <c r="Z18" s="404"/>
      <c r="AA18" s="404"/>
      <c r="AB18" s="395"/>
      <c r="AC18" s="501">
        <v>56.5</v>
      </c>
      <c r="AD18" s="502"/>
      <c r="AE18" s="502"/>
      <c r="AF18" s="502"/>
      <c r="AG18" s="503"/>
      <c r="AH18" s="501">
        <v>54.2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7268196</v>
      </c>
      <c r="BO18" s="386"/>
      <c r="BP18" s="386"/>
      <c r="BQ18" s="386"/>
      <c r="BR18" s="386"/>
      <c r="BS18" s="386"/>
      <c r="BT18" s="386"/>
      <c r="BU18" s="387"/>
      <c r="BV18" s="385">
        <v>7343488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9335715</v>
      </c>
      <c r="BO19" s="386"/>
      <c r="BP19" s="386"/>
      <c r="BQ19" s="386"/>
      <c r="BR19" s="386"/>
      <c r="BS19" s="386"/>
      <c r="BT19" s="386"/>
      <c r="BU19" s="387"/>
      <c r="BV19" s="385">
        <v>10559874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11661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15955605</v>
      </c>
      <c r="BO23" s="386"/>
      <c r="BP23" s="386"/>
      <c r="BQ23" s="386"/>
      <c r="BR23" s="386"/>
      <c r="BS23" s="386"/>
      <c r="BT23" s="386"/>
      <c r="BU23" s="387"/>
      <c r="BV23" s="385">
        <v>16409969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7605</v>
      </c>
      <c r="R24" s="437"/>
      <c r="S24" s="437"/>
      <c r="T24" s="437"/>
      <c r="U24" s="437"/>
      <c r="V24" s="476"/>
      <c r="W24" s="531"/>
      <c r="X24" s="519"/>
      <c r="Y24" s="520"/>
      <c r="Z24" s="435" t="s">
        <v>154</v>
      </c>
      <c r="AA24" s="415"/>
      <c r="AB24" s="415"/>
      <c r="AC24" s="415"/>
      <c r="AD24" s="415"/>
      <c r="AE24" s="415"/>
      <c r="AF24" s="415"/>
      <c r="AG24" s="416"/>
      <c r="AH24" s="436">
        <v>267</v>
      </c>
      <c r="AI24" s="437"/>
      <c r="AJ24" s="437"/>
      <c r="AK24" s="437"/>
      <c r="AL24" s="476"/>
      <c r="AM24" s="436">
        <v>841851</v>
      </c>
      <c r="AN24" s="437"/>
      <c r="AO24" s="437"/>
      <c r="AP24" s="437"/>
      <c r="AQ24" s="437"/>
      <c r="AR24" s="476"/>
      <c r="AS24" s="436">
        <v>3153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9850285</v>
      </c>
      <c r="BO24" s="386"/>
      <c r="BP24" s="386"/>
      <c r="BQ24" s="386"/>
      <c r="BR24" s="386"/>
      <c r="BS24" s="386"/>
      <c r="BT24" s="386"/>
      <c r="BU24" s="387"/>
      <c r="BV24" s="385">
        <v>9714830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6394</v>
      </c>
      <c r="R25" s="437"/>
      <c r="S25" s="437"/>
      <c r="T25" s="437"/>
      <c r="U25" s="437"/>
      <c r="V25" s="476"/>
      <c r="W25" s="531"/>
      <c r="X25" s="519"/>
      <c r="Y25" s="520"/>
      <c r="Z25" s="435" t="s">
        <v>157</v>
      </c>
      <c r="AA25" s="415"/>
      <c r="AB25" s="415"/>
      <c r="AC25" s="415"/>
      <c r="AD25" s="415"/>
      <c r="AE25" s="415"/>
      <c r="AF25" s="415"/>
      <c r="AG25" s="416"/>
      <c r="AH25" s="436">
        <v>60</v>
      </c>
      <c r="AI25" s="437"/>
      <c r="AJ25" s="437"/>
      <c r="AK25" s="437"/>
      <c r="AL25" s="476"/>
      <c r="AM25" s="436">
        <v>192720</v>
      </c>
      <c r="AN25" s="437"/>
      <c r="AO25" s="437"/>
      <c r="AP25" s="437"/>
      <c r="AQ25" s="437"/>
      <c r="AR25" s="476"/>
      <c r="AS25" s="436">
        <v>3212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1200434</v>
      </c>
      <c r="BO25" s="349"/>
      <c r="BP25" s="349"/>
      <c r="BQ25" s="349"/>
      <c r="BR25" s="349"/>
      <c r="BS25" s="349"/>
      <c r="BT25" s="349"/>
      <c r="BU25" s="350"/>
      <c r="BV25" s="348">
        <v>1237210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5969</v>
      </c>
      <c r="R26" s="437"/>
      <c r="S26" s="437"/>
      <c r="T26" s="437"/>
      <c r="U26" s="437"/>
      <c r="V26" s="476"/>
      <c r="W26" s="531"/>
      <c r="X26" s="519"/>
      <c r="Y26" s="520"/>
      <c r="Z26" s="435" t="s">
        <v>160</v>
      </c>
      <c r="AA26" s="539"/>
      <c r="AB26" s="539"/>
      <c r="AC26" s="539"/>
      <c r="AD26" s="539"/>
      <c r="AE26" s="539"/>
      <c r="AF26" s="539"/>
      <c r="AG26" s="540"/>
      <c r="AH26" s="436">
        <v>10</v>
      </c>
      <c r="AI26" s="437"/>
      <c r="AJ26" s="437"/>
      <c r="AK26" s="437"/>
      <c r="AL26" s="476"/>
      <c r="AM26" s="436">
        <v>29010</v>
      </c>
      <c r="AN26" s="437"/>
      <c r="AO26" s="437"/>
      <c r="AP26" s="437"/>
      <c r="AQ26" s="437"/>
      <c r="AR26" s="476"/>
      <c r="AS26" s="436">
        <v>2901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4550</v>
      </c>
      <c r="R27" s="437"/>
      <c r="S27" s="437"/>
      <c r="T27" s="437"/>
      <c r="U27" s="437"/>
      <c r="V27" s="476"/>
      <c r="W27" s="531"/>
      <c r="X27" s="519"/>
      <c r="Y27" s="520"/>
      <c r="Z27" s="435" t="s">
        <v>163</v>
      </c>
      <c r="AA27" s="415"/>
      <c r="AB27" s="415"/>
      <c r="AC27" s="415"/>
      <c r="AD27" s="415"/>
      <c r="AE27" s="415"/>
      <c r="AF27" s="415"/>
      <c r="AG27" s="416"/>
      <c r="AH27" s="436">
        <v>16</v>
      </c>
      <c r="AI27" s="437"/>
      <c r="AJ27" s="437"/>
      <c r="AK27" s="437"/>
      <c r="AL27" s="476"/>
      <c r="AM27" s="436">
        <v>47652</v>
      </c>
      <c r="AN27" s="437"/>
      <c r="AO27" s="437"/>
      <c r="AP27" s="437"/>
      <c r="AQ27" s="437"/>
      <c r="AR27" s="476"/>
      <c r="AS27" s="436">
        <v>2978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221121</v>
      </c>
      <c r="BO27" s="553"/>
      <c r="BP27" s="553"/>
      <c r="BQ27" s="553"/>
      <c r="BR27" s="553"/>
      <c r="BS27" s="553"/>
      <c r="BT27" s="553"/>
      <c r="BU27" s="554"/>
      <c r="BV27" s="552">
        <v>221041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3950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832165</v>
      </c>
      <c r="BO28" s="349"/>
      <c r="BP28" s="349"/>
      <c r="BQ28" s="349"/>
      <c r="BR28" s="349"/>
      <c r="BS28" s="349"/>
      <c r="BT28" s="349"/>
      <c r="BU28" s="350"/>
      <c r="BV28" s="348">
        <v>774503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3750</v>
      </c>
      <c r="R29" s="437"/>
      <c r="S29" s="437"/>
      <c r="T29" s="437"/>
      <c r="U29" s="437"/>
      <c r="V29" s="476"/>
      <c r="W29" s="531"/>
      <c r="X29" s="519"/>
      <c r="Y29" s="520"/>
      <c r="Z29" s="435" t="s">
        <v>170</v>
      </c>
      <c r="AA29" s="415"/>
      <c r="AB29" s="415"/>
      <c r="AC29" s="415"/>
      <c r="AD29" s="415"/>
      <c r="AE29" s="415"/>
      <c r="AF29" s="415"/>
      <c r="AG29" s="416"/>
      <c r="AH29" s="436">
        <v>283</v>
      </c>
      <c r="AI29" s="437"/>
      <c r="AJ29" s="437"/>
      <c r="AK29" s="437"/>
      <c r="AL29" s="476"/>
      <c r="AM29" s="436">
        <v>889503</v>
      </c>
      <c r="AN29" s="437"/>
      <c r="AO29" s="437"/>
      <c r="AP29" s="437"/>
      <c r="AQ29" s="437"/>
      <c r="AR29" s="476"/>
      <c r="AS29" s="436">
        <v>3143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828657</v>
      </c>
      <c r="BO29" s="386"/>
      <c r="BP29" s="386"/>
      <c r="BQ29" s="386"/>
      <c r="BR29" s="386"/>
      <c r="BS29" s="386"/>
      <c r="BT29" s="386"/>
      <c r="BU29" s="387"/>
      <c r="BV29" s="385">
        <v>912580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2423617</v>
      </c>
      <c r="BO30" s="553"/>
      <c r="BP30" s="553"/>
      <c r="BQ30" s="553"/>
      <c r="BR30" s="553"/>
      <c r="BS30" s="553"/>
      <c r="BT30" s="553"/>
      <c r="BU30" s="554"/>
      <c r="BV30" s="552">
        <v>2351710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高萩市国民健康保険事業特別会計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高萩市水道事業会計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茨城県市町村総合事務組合（一般会計）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高萩市土地開発公社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高萩市霊園事業特別会計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高萩市介護保険事業特別会計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高萩市工業用水道事業会計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茨城県市町村総合事務組合（県民交通災害共済事業特別会計）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高萩市後期高齢者医療事業特別会計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茨城県租税債権管理機構</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茨城県後期高齢者医療広域連合（一般会計）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茨城県後期高齢者医療広域連合（後期高齢医療特別会計）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日立・高萩広域下水道組合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高萩・北茨城広域工業用水道企業団</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茨城北農業共済事務組合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31" zoomScale="70" zoomScaleNormal="70" zoomScaleSheetLayoutView="100" workbookViewId="0">
      <selection activeCell="M40" sqref="M4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7" t="s">
        <v>23</v>
      </c>
      <c r="C41" s="1168"/>
      <c r="D41" s="81"/>
      <c r="E41" s="1173" t="s">
        <v>24</v>
      </c>
      <c r="F41" s="1173"/>
      <c r="G41" s="1173"/>
      <c r="H41" s="1174"/>
      <c r="I41" s="82">
        <v>13264</v>
      </c>
      <c r="J41" s="83">
        <v>17859</v>
      </c>
      <c r="K41" s="83">
        <v>17253</v>
      </c>
      <c r="L41" s="83">
        <v>16410</v>
      </c>
      <c r="M41" s="84">
        <v>15956</v>
      </c>
    </row>
    <row r="42" spans="2:13" ht="27.75" customHeight="1">
      <c r="B42" s="1169"/>
      <c r="C42" s="1170"/>
      <c r="D42" s="85"/>
      <c r="E42" s="1175" t="s">
        <v>25</v>
      </c>
      <c r="F42" s="1175"/>
      <c r="G42" s="1175"/>
      <c r="H42" s="1176"/>
      <c r="I42" s="86">
        <v>606</v>
      </c>
      <c r="J42" s="87">
        <v>505</v>
      </c>
      <c r="K42" s="87">
        <v>404</v>
      </c>
      <c r="L42" s="87">
        <v>303</v>
      </c>
      <c r="M42" s="88">
        <v>202</v>
      </c>
    </row>
    <row r="43" spans="2:13" ht="27.75" customHeight="1">
      <c r="B43" s="1169"/>
      <c r="C43" s="1170"/>
      <c r="D43" s="85"/>
      <c r="E43" s="1175" t="s">
        <v>26</v>
      </c>
      <c r="F43" s="1175"/>
      <c r="G43" s="1175"/>
      <c r="H43" s="1176"/>
      <c r="I43" s="86">
        <v>16</v>
      </c>
      <c r="J43" s="87">
        <v>10</v>
      </c>
      <c r="K43" s="87">
        <v>13</v>
      </c>
      <c r="L43" s="87">
        <v>26</v>
      </c>
      <c r="M43" s="88">
        <v>25</v>
      </c>
    </row>
    <row r="44" spans="2:13" ht="27.75" customHeight="1">
      <c r="B44" s="1169"/>
      <c r="C44" s="1170"/>
      <c r="D44" s="85"/>
      <c r="E44" s="1175" t="s">
        <v>27</v>
      </c>
      <c r="F44" s="1175"/>
      <c r="G44" s="1175"/>
      <c r="H44" s="1176"/>
      <c r="I44" s="86">
        <v>6859</v>
      </c>
      <c r="J44" s="87">
        <v>6372</v>
      </c>
      <c r="K44" s="87">
        <v>6144</v>
      </c>
      <c r="L44" s="87">
        <v>5792</v>
      </c>
      <c r="M44" s="88">
        <v>5485</v>
      </c>
    </row>
    <row r="45" spans="2:13" ht="27.75" customHeight="1">
      <c r="B45" s="1169"/>
      <c r="C45" s="1170"/>
      <c r="D45" s="85"/>
      <c r="E45" s="1175" t="s">
        <v>28</v>
      </c>
      <c r="F45" s="1175"/>
      <c r="G45" s="1175"/>
      <c r="H45" s="1176"/>
      <c r="I45" s="86">
        <v>3339</v>
      </c>
      <c r="J45" s="87">
        <v>3222</v>
      </c>
      <c r="K45" s="87">
        <v>3092</v>
      </c>
      <c r="L45" s="87">
        <v>3067</v>
      </c>
      <c r="M45" s="88">
        <v>2833</v>
      </c>
    </row>
    <row r="46" spans="2:13" ht="27.75" customHeight="1">
      <c r="B46" s="1169"/>
      <c r="C46" s="1170"/>
      <c r="D46" s="85"/>
      <c r="E46" s="1175" t="s">
        <v>29</v>
      </c>
      <c r="F46" s="1175"/>
      <c r="G46" s="1175"/>
      <c r="H46" s="1176"/>
      <c r="I46" s="86">
        <v>4243</v>
      </c>
      <c r="J46" s="87">
        <v>4</v>
      </c>
      <c r="K46" s="87">
        <v>5</v>
      </c>
      <c r="L46" s="87">
        <v>14</v>
      </c>
      <c r="M46" s="88">
        <v>6</v>
      </c>
    </row>
    <row r="47" spans="2:13" ht="27.75" customHeight="1">
      <c r="B47" s="1169"/>
      <c r="C47" s="1170"/>
      <c r="D47" s="85"/>
      <c r="E47" s="1175" t="s">
        <v>30</v>
      </c>
      <c r="F47" s="1175"/>
      <c r="G47" s="1175"/>
      <c r="H47" s="1176"/>
      <c r="I47" s="86" t="s">
        <v>475</v>
      </c>
      <c r="J47" s="87" t="s">
        <v>475</v>
      </c>
      <c r="K47" s="87" t="s">
        <v>475</v>
      </c>
      <c r="L47" s="87" t="s">
        <v>475</v>
      </c>
      <c r="M47" s="88" t="s">
        <v>475</v>
      </c>
    </row>
    <row r="48" spans="2:13" ht="27.75" customHeight="1">
      <c r="B48" s="1171"/>
      <c r="C48" s="1172"/>
      <c r="D48" s="85"/>
      <c r="E48" s="1175" t="s">
        <v>31</v>
      </c>
      <c r="F48" s="1175"/>
      <c r="G48" s="1175"/>
      <c r="H48" s="1176"/>
      <c r="I48" s="86" t="s">
        <v>475</v>
      </c>
      <c r="J48" s="87" t="s">
        <v>475</v>
      </c>
      <c r="K48" s="87" t="s">
        <v>475</v>
      </c>
      <c r="L48" s="87" t="s">
        <v>475</v>
      </c>
      <c r="M48" s="88" t="s">
        <v>475</v>
      </c>
    </row>
    <row r="49" spans="2:13" ht="27.75" customHeight="1">
      <c r="B49" s="1177" t="s">
        <v>32</v>
      </c>
      <c r="C49" s="1178"/>
      <c r="D49" s="89"/>
      <c r="E49" s="1175" t="s">
        <v>33</v>
      </c>
      <c r="F49" s="1175"/>
      <c r="G49" s="1175"/>
      <c r="H49" s="1176"/>
      <c r="I49" s="86">
        <v>1125</v>
      </c>
      <c r="J49" s="87">
        <v>964</v>
      </c>
      <c r="K49" s="87">
        <v>1899</v>
      </c>
      <c r="L49" s="87">
        <v>2408</v>
      </c>
      <c r="M49" s="88">
        <v>2106</v>
      </c>
    </row>
    <row r="50" spans="2:13" ht="27.75" customHeight="1">
      <c r="B50" s="1169"/>
      <c r="C50" s="1170"/>
      <c r="D50" s="85"/>
      <c r="E50" s="1175" t="s">
        <v>34</v>
      </c>
      <c r="F50" s="1175"/>
      <c r="G50" s="1175"/>
      <c r="H50" s="1176"/>
      <c r="I50" s="86">
        <v>4509</v>
      </c>
      <c r="J50" s="87">
        <v>4259</v>
      </c>
      <c r="K50" s="87">
        <v>4000</v>
      </c>
      <c r="L50" s="87">
        <v>3466</v>
      </c>
      <c r="M50" s="88">
        <v>3072</v>
      </c>
    </row>
    <row r="51" spans="2:13" ht="27.75" customHeight="1">
      <c r="B51" s="1171"/>
      <c r="C51" s="1172"/>
      <c r="D51" s="85"/>
      <c r="E51" s="1175" t="s">
        <v>35</v>
      </c>
      <c r="F51" s="1175"/>
      <c r="G51" s="1175"/>
      <c r="H51" s="1176"/>
      <c r="I51" s="86">
        <v>11038</v>
      </c>
      <c r="J51" s="87">
        <v>11448</v>
      </c>
      <c r="K51" s="87">
        <v>11687</v>
      </c>
      <c r="L51" s="87">
        <v>11760</v>
      </c>
      <c r="M51" s="88">
        <v>11744</v>
      </c>
    </row>
    <row r="52" spans="2:13" ht="27.75" customHeight="1" thickBot="1">
      <c r="B52" s="1179" t="s">
        <v>36</v>
      </c>
      <c r="C52" s="1180"/>
      <c r="D52" s="90"/>
      <c r="E52" s="1181" t="s">
        <v>37</v>
      </c>
      <c r="F52" s="1181"/>
      <c r="G52" s="1181"/>
      <c r="H52" s="1182"/>
      <c r="I52" s="91">
        <v>11654</v>
      </c>
      <c r="J52" s="92">
        <v>11302</v>
      </c>
      <c r="K52" s="92">
        <v>9325</v>
      </c>
      <c r="L52" s="92">
        <v>7978</v>
      </c>
      <c r="M52" s="93">
        <v>7585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50583</v>
      </c>
      <c r="E3" s="116"/>
      <c r="F3" s="117">
        <v>79008</v>
      </c>
      <c r="G3" s="118"/>
      <c r="H3" s="119"/>
    </row>
    <row r="4" spans="1:8">
      <c r="A4" s="120"/>
      <c r="B4" s="121"/>
      <c r="C4" s="122"/>
      <c r="D4" s="123">
        <v>25857</v>
      </c>
      <c r="E4" s="124"/>
      <c r="F4" s="125">
        <v>46014</v>
      </c>
      <c r="G4" s="126"/>
      <c r="H4" s="127"/>
    </row>
    <row r="5" spans="1:8">
      <c r="A5" s="108" t="s">
        <v>508</v>
      </c>
      <c r="B5" s="113"/>
      <c r="C5" s="114"/>
      <c r="D5" s="115">
        <v>66535</v>
      </c>
      <c r="E5" s="116"/>
      <c r="F5" s="117">
        <v>86381</v>
      </c>
      <c r="G5" s="118"/>
      <c r="H5" s="119"/>
    </row>
    <row r="6" spans="1:8">
      <c r="A6" s="120"/>
      <c r="B6" s="121"/>
      <c r="C6" s="122"/>
      <c r="D6" s="123">
        <v>28406</v>
      </c>
      <c r="E6" s="124"/>
      <c r="F6" s="125">
        <v>41242</v>
      </c>
      <c r="G6" s="126"/>
      <c r="H6" s="127"/>
    </row>
    <row r="7" spans="1:8">
      <c r="A7" s="108" t="s">
        <v>509</v>
      </c>
      <c r="B7" s="113"/>
      <c r="C7" s="114"/>
      <c r="D7" s="115">
        <v>32272</v>
      </c>
      <c r="E7" s="116"/>
      <c r="F7" s="117">
        <v>67201</v>
      </c>
      <c r="G7" s="118"/>
      <c r="H7" s="119"/>
    </row>
    <row r="8" spans="1:8">
      <c r="A8" s="120"/>
      <c r="B8" s="121"/>
      <c r="C8" s="122"/>
      <c r="D8" s="123">
        <v>17172</v>
      </c>
      <c r="E8" s="124"/>
      <c r="F8" s="125">
        <v>35210</v>
      </c>
      <c r="G8" s="126"/>
      <c r="H8" s="127"/>
    </row>
    <row r="9" spans="1:8">
      <c r="A9" s="108" t="s">
        <v>510</v>
      </c>
      <c r="B9" s="113"/>
      <c r="C9" s="114"/>
      <c r="D9" s="115">
        <v>32851</v>
      </c>
      <c r="E9" s="116"/>
      <c r="F9" s="117">
        <v>75709</v>
      </c>
      <c r="G9" s="118"/>
      <c r="H9" s="119"/>
    </row>
    <row r="10" spans="1:8">
      <c r="A10" s="120"/>
      <c r="B10" s="121"/>
      <c r="C10" s="122"/>
      <c r="D10" s="123">
        <v>18298</v>
      </c>
      <c r="E10" s="124"/>
      <c r="F10" s="125">
        <v>35212</v>
      </c>
      <c r="G10" s="126"/>
      <c r="H10" s="127"/>
    </row>
    <row r="11" spans="1:8">
      <c r="A11" s="108" t="s">
        <v>511</v>
      </c>
      <c r="B11" s="113"/>
      <c r="C11" s="114"/>
      <c r="D11" s="115">
        <v>47137</v>
      </c>
      <c r="E11" s="116"/>
      <c r="F11" s="117">
        <v>90961</v>
      </c>
      <c r="G11" s="118"/>
      <c r="H11" s="119"/>
    </row>
    <row r="12" spans="1:8">
      <c r="A12" s="120"/>
      <c r="B12" s="121"/>
      <c r="C12" s="128"/>
      <c r="D12" s="123">
        <v>22241</v>
      </c>
      <c r="E12" s="124"/>
      <c r="F12" s="125">
        <v>37720</v>
      </c>
      <c r="G12" s="126"/>
      <c r="H12" s="127"/>
    </row>
    <row r="13" spans="1:8">
      <c r="A13" s="108"/>
      <c r="B13" s="113"/>
      <c r="C13" s="129"/>
      <c r="D13" s="130">
        <v>45876</v>
      </c>
      <c r="E13" s="131"/>
      <c r="F13" s="132">
        <v>79852</v>
      </c>
      <c r="G13" s="133"/>
      <c r="H13" s="119"/>
    </row>
    <row r="14" spans="1:8">
      <c r="A14" s="120"/>
      <c r="B14" s="121"/>
      <c r="C14" s="122"/>
      <c r="D14" s="123">
        <v>22395</v>
      </c>
      <c r="E14" s="124"/>
      <c r="F14" s="125">
        <v>39080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5.94</v>
      </c>
      <c r="C19" s="134">
        <f>ROUND(VALUE(SUBSTITUTE(実質収支比率等に係る経年分析!G$48,"▲","-")),2)</f>
        <v>7.04</v>
      </c>
      <c r="D19" s="134">
        <f>ROUND(VALUE(SUBSTITUTE(実質収支比率等に係る経年分析!H$48,"▲","-")),2)</f>
        <v>6.46</v>
      </c>
      <c r="E19" s="134">
        <f>ROUND(VALUE(SUBSTITUTE(実質収支比率等に係る経年分析!I$48,"▲","-")),2)</f>
        <v>7.87</v>
      </c>
      <c r="F19" s="134">
        <f>ROUND(VALUE(SUBSTITUTE(実質収支比率等に係る経年分析!J$48,"▲","-")),2)</f>
        <v>7.45</v>
      </c>
    </row>
    <row r="20" spans="1:11">
      <c r="A20" s="134" t="s">
        <v>42</v>
      </c>
      <c r="B20" s="134">
        <f>ROUND(VALUE(SUBSTITUTE(実質収支比率等に係る経年分析!F$47,"▲","-")),2)</f>
        <v>7.45</v>
      </c>
      <c r="C20" s="134">
        <f>ROUND(VALUE(SUBSTITUTE(実質収支比率等に係る経年分析!G$47,"▲","-")),2)</f>
        <v>7.82</v>
      </c>
      <c r="D20" s="134">
        <f>ROUND(VALUE(SUBSTITUTE(実質収支比率等に係る経年分析!H$47,"▲","-")),2)</f>
        <v>8.35</v>
      </c>
      <c r="E20" s="134">
        <f>ROUND(VALUE(SUBSTITUTE(実質収支比率等に係る経年分析!I$47,"▲","-")),2)</f>
        <v>10.6</v>
      </c>
      <c r="F20" s="134">
        <f>ROUND(VALUE(SUBSTITUTE(実質収支比率等に係る経年分析!J$47,"▲","-")),2)</f>
        <v>11.25</v>
      </c>
    </row>
    <row r="21" spans="1:11">
      <c r="A21" s="134" t="s">
        <v>43</v>
      </c>
      <c r="B21" s="134">
        <f>IF(ISNUMBER(VALUE(SUBSTITUTE(実質収支比率等に係る経年分析!F$49,"▲","-"))),ROUND(VALUE(SUBSTITUTE(実質収支比率等に係る経年分析!F$49,"▲","-")),2),NA())</f>
        <v>-3.72</v>
      </c>
      <c r="C21" s="134">
        <f>IF(ISNUMBER(VALUE(SUBSTITUTE(実質収支比率等に係る経年分析!G$49,"▲","-"))),ROUND(VALUE(SUBSTITUTE(実質収支比率等に係る経年分析!G$49,"▲","-")),2),NA())</f>
        <v>1.76</v>
      </c>
      <c r="D21" s="134">
        <f>IF(ISNUMBER(VALUE(SUBSTITUTE(実質収支比率等に係る経年分析!H$49,"▲","-"))),ROUND(VALUE(SUBSTITUTE(実質収支比率等に係る経年分析!H$49,"▲","-")),2),NA())</f>
        <v>-0.21</v>
      </c>
      <c r="E21" s="134">
        <f>IF(ISNUMBER(VALUE(SUBSTITUTE(実質収支比率等に係る経年分析!I$49,"▲","-"))),ROUND(VALUE(SUBSTITUTE(実質収支比率等に係る経年分析!I$49,"▲","-")),2),NA())</f>
        <v>8.09</v>
      </c>
      <c r="F21" s="134">
        <f>IF(ISNUMBER(VALUE(SUBSTITUTE(実質収支比率等に係る経年分析!J$49,"▲","-"))),ROUND(VALUE(SUBSTITUTE(実質収支比率等に係る経年分析!J$49,"▲","-")),2),NA())</f>
        <v>0.8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高萩市国民健康保険事業特別会計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2.0299999999999998</v>
      </c>
      <c r="D30" s="135">
        <f>IF(ROUND(VALUE(SUBSTITUTE(連結実質赤字比率に係る赤字・黒字の構成分析!G$40,"▲", "-")), 2) &lt; 0, ABS(ROUND(VALUE(SUBSTITUTE(連結実質赤字比率に係る赤字・黒字の構成分析!G$40,"▲", "-")), 2)), NA())</f>
        <v>0.21</v>
      </c>
      <c r="E30" s="135" t="e">
        <f>IF(ROUND(VALUE(SUBSTITUTE(連結実質赤字比率に係る赤字・黒字の構成分析!G$40,"▲", "-")), 2) &gt;= 0, ABS(ROUND(VALUE(SUBSTITUTE(連結実質赤字比率に係る赤字・黒字の構成分析!G$40,"▲", "-")), 2)), NA())</f>
        <v>#N/A</v>
      </c>
      <c r="F30" s="135">
        <f>IF(ROUND(VALUE(SUBSTITUTE(連結実質赤字比率に係る赤字・黒字の構成分析!H$40,"▲", "-")), 2) &lt; 0, ABS(ROUND(VALUE(SUBSTITUTE(連結実質赤字比率に係る赤字・黒字の構成分析!H$40,"▲", "-")), 2)), NA())</f>
        <v>0.53</v>
      </c>
      <c r="G30" s="135" t="e">
        <f>IF(ROUND(VALUE(SUBSTITUTE(連結実質赤字比率に係る赤字・黒字の構成分析!H$40,"▲", "-")), 2) &gt;= 0, ABS(ROUND(VALUE(SUBSTITUTE(連結実質赤字比率に係る赤字・黒字の構成分析!H$40,"▲", "-")), 2)), NA())</f>
        <v>#N/A</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高萩市霊園事業特別会計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高萩市後期高齢者医療事業特別会計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高萩市介護保険事業特別会計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v>
      </c>
    </row>
    <row r="34" spans="1:16">
      <c r="A34" s="135" t="str">
        <f>IF(連結実質赤字比率に係る赤字・黒字の構成分析!C$36="",NA(),連結実質赤字比率に係る赤字・黒字の構成分析!C$36)</f>
        <v>高萩市水道事業会計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4.2699999999999996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2.14</v>
      </c>
    </row>
    <row r="35" spans="1:16">
      <c r="A35" s="135" t="str">
        <f>IF(連結実質赤字比率に係る赤字・黒字の構成分析!C$35="",NA(),連結実質赤字比率に係る赤字・黒字の構成分析!C$35)</f>
        <v>高萩市工業用水道事業会計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4.9400000000000004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7.44</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1537</v>
      </c>
      <c r="E42" s="136"/>
      <c r="F42" s="136"/>
      <c r="G42" s="136">
        <f>'実質公債費比率（分子）の構造'!L$52</f>
        <v>1506</v>
      </c>
      <c r="H42" s="136"/>
      <c r="I42" s="136"/>
      <c r="J42" s="136">
        <f>'実質公債費比率（分子）の構造'!M$52</f>
        <v>1461</v>
      </c>
      <c r="K42" s="136"/>
      <c r="L42" s="136"/>
      <c r="M42" s="136">
        <f>'実質公債費比率（分子）の構造'!N$52</f>
        <v>1456</v>
      </c>
      <c r="N42" s="136"/>
      <c r="O42" s="136"/>
      <c r="P42" s="136">
        <f>'実質公債費比率（分子）の構造'!O$52</f>
        <v>1480</v>
      </c>
    </row>
    <row r="43" spans="1:16">
      <c r="A43" s="136" t="s">
        <v>51</v>
      </c>
      <c r="B43" s="136">
        <f>'実質公債費比率（分子）の構造'!K$51</f>
        <v>1</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705</v>
      </c>
      <c r="C45" s="136"/>
      <c r="D45" s="136"/>
      <c r="E45" s="136">
        <f>'実質公債費比率（分子）の構造'!L$49</f>
        <v>660</v>
      </c>
      <c r="F45" s="136"/>
      <c r="G45" s="136"/>
      <c r="H45" s="136">
        <f>'実質公債費比率（分子）の構造'!M$49</f>
        <v>698</v>
      </c>
      <c r="I45" s="136"/>
      <c r="J45" s="136"/>
      <c r="K45" s="136">
        <f>'実質公債費比率（分子）の構造'!N$49</f>
        <v>710</v>
      </c>
      <c r="L45" s="136"/>
      <c r="M45" s="136"/>
      <c r="N45" s="136">
        <f>'実質公債費比率（分子）の構造'!O$49</f>
        <v>712</v>
      </c>
      <c r="O45" s="136"/>
      <c r="P45" s="136"/>
    </row>
    <row r="46" spans="1:16">
      <c r="A46" s="136" t="s">
        <v>54</v>
      </c>
      <c r="B46" s="136">
        <f>'実質公債費比率（分子）の構造'!K$48</f>
        <v>1</v>
      </c>
      <c r="C46" s="136"/>
      <c r="D46" s="136"/>
      <c r="E46" s="136">
        <f>'実質公債費比率（分子）の構造'!L$48</f>
        <v>2</v>
      </c>
      <c r="F46" s="136"/>
      <c r="G46" s="136"/>
      <c r="H46" s="136">
        <f>'実質公債費比率（分子）の構造'!M$48</f>
        <v>2</v>
      </c>
      <c r="I46" s="136"/>
      <c r="J46" s="136"/>
      <c r="K46" s="136">
        <f>'実質公債費比率（分子）の構造'!N$48</f>
        <v>7</v>
      </c>
      <c r="L46" s="136"/>
      <c r="M46" s="136"/>
      <c r="N46" s="136">
        <f>'実質公債費比率（分子）の構造'!O$48</f>
        <v>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1692</v>
      </c>
      <c r="C49" s="136"/>
      <c r="D49" s="136"/>
      <c r="E49" s="136">
        <f>'実質公債費比率（分子）の構造'!L$45</f>
        <v>1819</v>
      </c>
      <c r="F49" s="136"/>
      <c r="G49" s="136"/>
      <c r="H49" s="136">
        <f>'実質公債費比率（分子）の構造'!M$45</f>
        <v>1966</v>
      </c>
      <c r="I49" s="136"/>
      <c r="J49" s="136"/>
      <c r="K49" s="136">
        <f>'実質公債費比率（分子）の構造'!N$45</f>
        <v>1818</v>
      </c>
      <c r="L49" s="136"/>
      <c r="M49" s="136"/>
      <c r="N49" s="136">
        <f>'実質公債費比率（分子）の構造'!O$45</f>
        <v>1729</v>
      </c>
      <c r="O49" s="136"/>
      <c r="P49" s="136"/>
    </row>
    <row r="50" spans="1:16">
      <c r="A50" s="136" t="s">
        <v>58</v>
      </c>
      <c r="B50" s="136" t="e">
        <f>NA()</f>
        <v>#N/A</v>
      </c>
      <c r="C50" s="136">
        <f>IF(ISNUMBER('実質公債費比率（分子）の構造'!K$53),'実質公債費比率（分子）の構造'!K$53,NA())</f>
        <v>866</v>
      </c>
      <c r="D50" s="136" t="e">
        <f>NA()</f>
        <v>#N/A</v>
      </c>
      <c r="E50" s="136" t="e">
        <f>NA()</f>
        <v>#N/A</v>
      </c>
      <c r="F50" s="136">
        <f>IF(ISNUMBER('実質公債費比率（分子）の構造'!L$53),'実質公債費比率（分子）の構造'!L$53,NA())</f>
        <v>976</v>
      </c>
      <c r="G50" s="136" t="e">
        <f>NA()</f>
        <v>#N/A</v>
      </c>
      <c r="H50" s="136" t="e">
        <f>NA()</f>
        <v>#N/A</v>
      </c>
      <c r="I50" s="136">
        <f>IF(ISNUMBER('実質公債費比率（分子）の構造'!M$53),'実質公債費比率（分子）の構造'!M$53,NA())</f>
        <v>1205</v>
      </c>
      <c r="J50" s="136" t="e">
        <f>NA()</f>
        <v>#N/A</v>
      </c>
      <c r="K50" s="136" t="e">
        <f>NA()</f>
        <v>#N/A</v>
      </c>
      <c r="L50" s="136">
        <f>IF(ISNUMBER('実質公債費比率（分子）の構造'!N$53),'実質公債費比率（分子）の構造'!N$53,NA())</f>
        <v>1079</v>
      </c>
      <c r="M50" s="136" t="e">
        <f>NA()</f>
        <v>#N/A</v>
      </c>
      <c r="N50" s="136" t="e">
        <f>NA()</f>
        <v>#N/A</v>
      </c>
      <c r="O50" s="136">
        <f>IF(ISNUMBER('実質公債費比率（分子）の構造'!O$53),'実質公債費比率（分子）の構造'!O$53,NA())</f>
        <v>963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11038</v>
      </c>
      <c r="E56" s="135"/>
      <c r="F56" s="135"/>
      <c r="G56" s="135">
        <f>'将来負担比率（分子）の構造'!J$51</f>
        <v>11448</v>
      </c>
      <c r="H56" s="135"/>
      <c r="I56" s="135"/>
      <c r="J56" s="135">
        <f>'将来負担比率（分子）の構造'!K$51</f>
        <v>11687</v>
      </c>
      <c r="K56" s="135"/>
      <c r="L56" s="135"/>
      <c r="M56" s="135">
        <f>'将来負担比率（分子）の構造'!L$51</f>
        <v>11760</v>
      </c>
      <c r="N56" s="135"/>
      <c r="O56" s="135"/>
      <c r="P56" s="135">
        <f>'将来負担比率（分子）の構造'!M$51</f>
        <v>11744</v>
      </c>
    </row>
    <row r="57" spans="1:16">
      <c r="A57" s="135" t="s">
        <v>34</v>
      </c>
      <c r="B57" s="135"/>
      <c r="C57" s="135"/>
      <c r="D57" s="135">
        <f>'将来負担比率（分子）の構造'!I$50</f>
        <v>4509</v>
      </c>
      <c r="E57" s="135"/>
      <c r="F57" s="135"/>
      <c r="G57" s="135">
        <f>'将来負担比率（分子）の構造'!J$50</f>
        <v>4259</v>
      </c>
      <c r="H57" s="135"/>
      <c r="I57" s="135"/>
      <c r="J57" s="135">
        <f>'将来負担比率（分子）の構造'!K$50</f>
        <v>4000</v>
      </c>
      <c r="K57" s="135"/>
      <c r="L57" s="135"/>
      <c r="M57" s="135">
        <f>'将来負担比率（分子）の構造'!L$50</f>
        <v>3466</v>
      </c>
      <c r="N57" s="135"/>
      <c r="O57" s="135"/>
      <c r="P57" s="135">
        <f>'将来負担比率（分子）の構造'!M$50</f>
        <v>3072</v>
      </c>
    </row>
    <row r="58" spans="1:16">
      <c r="A58" s="135" t="s">
        <v>33</v>
      </c>
      <c r="B58" s="135"/>
      <c r="C58" s="135"/>
      <c r="D58" s="135">
        <f>'将来負担比率（分子）の構造'!I$49</f>
        <v>1125</v>
      </c>
      <c r="E58" s="135"/>
      <c r="F58" s="135"/>
      <c r="G58" s="135">
        <f>'将来負担比率（分子）の構造'!J$49</f>
        <v>964</v>
      </c>
      <c r="H58" s="135"/>
      <c r="I58" s="135"/>
      <c r="J58" s="135">
        <f>'将来負担比率（分子）の構造'!K$49</f>
        <v>1899</v>
      </c>
      <c r="K58" s="135"/>
      <c r="L58" s="135"/>
      <c r="M58" s="135">
        <f>'将来負担比率（分子）の構造'!L$49</f>
        <v>2408</v>
      </c>
      <c r="N58" s="135"/>
      <c r="O58" s="135"/>
      <c r="P58" s="135">
        <f>'将来負担比率（分子）の構造'!M$49</f>
        <v>2106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4243</v>
      </c>
      <c r="C61" s="135"/>
      <c r="D61" s="135"/>
      <c r="E61" s="135">
        <f>'将来負担比率（分子）の構造'!J$46</f>
        <v>4</v>
      </c>
      <c r="F61" s="135"/>
      <c r="G61" s="135"/>
      <c r="H61" s="135">
        <f>'将来負担比率（分子）の構造'!K$46</f>
        <v>5</v>
      </c>
      <c r="I61" s="135"/>
      <c r="J61" s="135"/>
      <c r="K61" s="135">
        <f>'将来負担比率（分子）の構造'!L$46</f>
        <v>14</v>
      </c>
      <c r="L61" s="135"/>
      <c r="M61" s="135"/>
      <c r="N61" s="135">
        <f>'将来負担比率（分子）の構造'!M$46</f>
        <v>6</v>
      </c>
      <c r="O61" s="135"/>
      <c r="P61" s="135"/>
    </row>
    <row r="62" spans="1:16">
      <c r="A62" s="135" t="s">
        <v>28</v>
      </c>
      <c r="B62" s="135">
        <f>'将来負担比率（分子）の構造'!I$45</f>
        <v>3339</v>
      </c>
      <c r="C62" s="135"/>
      <c r="D62" s="135"/>
      <c r="E62" s="135">
        <f>'将来負担比率（分子）の構造'!J$45</f>
        <v>3222</v>
      </c>
      <c r="F62" s="135"/>
      <c r="G62" s="135"/>
      <c r="H62" s="135">
        <f>'将来負担比率（分子）の構造'!K$45</f>
        <v>3092</v>
      </c>
      <c r="I62" s="135"/>
      <c r="J62" s="135"/>
      <c r="K62" s="135">
        <f>'将来負担比率（分子）の構造'!L$45</f>
        <v>3067</v>
      </c>
      <c r="L62" s="135"/>
      <c r="M62" s="135"/>
      <c r="N62" s="135">
        <f>'将来負担比率（分子）の構造'!M$45</f>
        <v>2833</v>
      </c>
      <c r="O62" s="135"/>
      <c r="P62" s="135"/>
    </row>
    <row r="63" spans="1:16">
      <c r="A63" s="135" t="s">
        <v>27</v>
      </c>
      <c r="B63" s="135">
        <f>'将来負担比率（分子）の構造'!I$44</f>
        <v>6859</v>
      </c>
      <c r="C63" s="135"/>
      <c r="D63" s="135"/>
      <c r="E63" s="135">
        <f>'将来負担比率（分子）の構造'!J$44</f>
        <v>6372</v>
      </c>
      <c r="F63" s="135"/>
      <c r="G63" s="135"/>
      <c r="H63" s="135">
        <f>'将来負担比率（分子）の構造'!K$44</f>
        <v>6144</v>
      </c>
      <c r="I63" s="135"/>
      <c r="J63" s="135"/>
      <c r="K63" s="135">
        <f>'将来負担比率（分子）の構造'!L$44</f>
        <v>5792</v>
      </c>
      <c r="L63" s="135"/>
      <c r="M63" s="135"/>
      <c r="N63" s="135">
        <f>'将来負担比率（分子）の構造'!M$44</f>
        <v>5485</v>
      </c>
      <c r="O63" s="135"/>
      <c r="P63" s="135"/>
    </row>
    <row r="64" spans="1:16">
      <c r="A64" s="135" t="s">
        <v>26</v>
      </c>
      <c r="B64" s="135">
        <f>'将来負担比率（分子）の構造'!I$43</f>
        <v>16</v>
      </c>
      <c r="C64" s="135"/>
      <c r="D64" s="135"/>
      <c r="E64" s="135">
        <f>'将来負担比率（分子）の構造'!J$43</f>
        <v>10</v>
      </c>
      <c r="F64" s="135"/>
      <c r="G64" s="135"/>
      <c r="H64" s="135">
        <f>'将来負担比率（分子）の構造'!K$43</f>
        <v>13</v>
      </c>
      <c r="I64" s="135"/>
      <c r="J64" s="135"/>
      <c r="K64" s="135">
        <f>'将来負担比率（分子）の構造'!L$43</f>
        <v>26</v>
      </c>
      <c r="L64" s="135"/>
      <c r="M64" s="135"/>
      <c r="N64" s="135">
        <f>'将来負担比率（分子）の構造'!M$43</f>
        <v>25</v>
      </c>
      <c r="O64" s="135"/>
      <c r="P64" s="135"/>
    </row>
    <row r="65" spans="1:16">
      <c r="A65" s="135" t="s">
        <v>25</v>
      </c>
      <c r="B65" s="135">
        <f>'将来負担比率（分子）の構造'!I$42</f>
        <v>606</v>
      </c>
      <c r="C65" s="135"/>
      <c r="D65" s="135"/>
      <c r="E65" s="135">
        <f>'将来負担比率（分子）の構造'!J$42</f>
        <v>505</v>
      </c>
      <c r="F65" s="135"/>
      <c r="G65" s="135"/>
      <c r="H65" s="135">
        <f>'将来負担比率（分子）の構造'!K$42</f>
        <v>404</v>
      </c>
      <c r="I65" s="135"/>
      <c r="J65" s="135"/>
      <c r="K65" s="135">
        <f>'将来負担比率（分子）の構造'!L$42</f>
        <v>303</v>
      </c>
      <c r="L65" s="135"/>
      <c r="M65" s="135"/>
      <c r="N65" s="135">
        <f>'将来負担比率（分子）の構造'!M$42</f>
        <v>202</v>
      </c>
      <c r="O65" s="135"/>
      <c r="P65" s="135"/>
    </row>
    <row r="66" spans="1:16">
      <c r="A66" s="135" t="s">
        <v>24</v>
      </c>
      <c r="B66" s="135">
        <f>'将来負担比率（分子）の構造'!I$41</f>
        <v>13264</v>
      </c>
      <c r="C66" s="135"/>
      <c r="D66" s="135"/>
      <c r="E66" s="135">
        <f>'将来負担比率（分子）の構造'!J$41</f>
        <v>17859</v>
      </c>
      <c r="F66" s="135"/>
      <c r="G66" s="135"/>
      <c r="H66" s="135">
        <f>'将来負担比率（分子）の構造'!K$41</f>
        <v>17253</v>
      </c>
      <c r="I66" s="135"/>
      <c r="J66" s="135"/>
      <c r="K66" s="135">
        <f>'将来負担比率（分子）の構造'!L$41</f>
        <v>16410</v>
      </c>
      <c r="L66" s="135"/>
      <c r="M66" s="135"/>
      <c r="N66" s="135">
        <f>'将来負担比率（分子）の構造'!M$41</f>
        <v>15956</v>
      </c>
      <c r="O66" s="135"/>
      <c r="P66" s="135"/>
    </row>
    <row r="67" spans="1:16">
      <c r="A67" s="135" t="s">
        <v>62</v>
      </c>
      <c r="B67" s="135" t="e">
        <f>NA()</f>
        <v>#N/A</v>
      </c>
      <c r="C67" s="135">
        <f>IF(ISNUMBER('将来負担比率（分子）の構造'!I$52), IF('将来負担比率（分子）の構造'!I$52 &lt; 0, 0, '将来負担比率（分子）の構造'!I$52), NA())</f>
        <v>11654</v>
      </c>
      <c r="D67" s="135" t="e">
        <f>NA()</f>
        <v>#N/A</v>
      </c>
      <c r="E67" s="135" t="e">
        <f>NA()</f>
        <v>#N/A</v>
      </c>
      <c r="F67" s="135">
        <f>IF(ISNUMBER('将来負担比率（分子）の構造'!J$52), IF('将来負担比率（分子）の構造'!J$52 &lt; 0, 0, '将来負担比率（分子）の構造'!J$52), NA())</f>
        <v>11302</v>
      </c>
      <c r="G67" s="135" t="e">
        <f>NA()</f>
        <v>#N/A</v>
      </c>
      <c r="H67" s="135" t="e">
        <f>NA()</f>
        <v>#N/A</v>
      </c>
      <c r="I67" s="135">
        <f>IF(ISNUMBER('将来負担比率（分子）の構造'!K$52), IF('将来負担比率（分子）の構造'!K$52 &lt; 0, 0, '将来負担比率（分子）の構造'!K$52), NA())</f>
        <v>9325</v>
      </c>
      <c r="J67" s="135" t="e">
        <f>NA()</f>
        <v>#N/A</v>
      </c>
      <c r="K67" s="135" t="e">
        <f>NA()</f>
        <v>#N/A</v>
      </c>
      <c r="L67" s="135">
        <f>IF(ISNUMBER('将来負担比率（分子）の構造'!L$52), IF('将来負担比率（分子）の構造'!L$52 &lt; 0, 0, '将来負担比率（分子）の構造'!L$52), NA())</f>
        <v>7978</v>
      </c>
      <c r="M67" s="135" t="e">
        <f>NA()</f>
        <v>#N/A</v>
      </c>
      <c r="N67" s="135" t="e">
        <f>NA()</f>
        <v>#N/A</v>
      </c>
      <c r="O67" s="135">
        <f>IF(ISNUMBER('将来負担比率（分子）の構造'!M$52), IF('将来負担比率（分子）の構造'!M$52 &lt; 0, 0, '将来負担比率（分子）の構造'!M$52), NA())</f>
        <v>7585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CW88" sqref="CW88:DA8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4130073</v>
      </c>
      <c r="S5" s="581"/>
      <c r="T5" s="581"/>
      <c r="U5" s="581"/>
      <c r="V5" s="581"/>
      <c r="W5" s="581"/>
      <c r="X5" s="581"/>
      <c r="Y5" s="582"/>
      <c r="Z5" s="583">
        <v>30.5</v>
      </c>
      <c r="AA5" s="583"/>
      <c r="AB5" s="583"/>
      <c r="AC5" s="583"/>
      <c r="AD5" s="584">
        <v>3829192</v>
      </c>
      <c r="AE5" s="584"/>
      <c r="AF5" s="584"/>
      <c r="AG5" s="584"/>
      <c r="AH5" s="584"/>
      <c r="AI5" s="584"/>
      <c r="AJ5" s="584"/>
      <c r="AK5" s="584"/>
      <c r="AL5" s="585">
        <v>56.8</v>
      </c>
      <c r="AM5" s="586"/>
      <c r="AN5" s="586"/>
      <c r="AO5" s="587"/>
      <c r="AP5" s="577" t="s">
        <v>208</v>
      </c>
      <c r="AQ5" s="578"/>
      <c r="AR5" s="578"/>
      <c r="AS5" s="578"/>
      <c r="AT5" s="578"/>
      <c r="AU5" s="578"/>
      <c r="AV5" s="578"/>
      <c r="AW5" s="578"/>
      <c r="AX5" s="578"/>
      <c r="AY5" s="578"/>
      <c r="AZ5" s="578"/>
      <c r="BA5" s="578"/>
      <c r="BB5" s="578"/>
      <c r="BC5" s="578"/>
      <c r="BD5" s="578"/>
      <c r="BE5" s="578"/>
      <c r="BF5" s="579"/>
      <c r="BG5" s="591">
        <v>3829192</v>
      </c>
      <c r="BH5" s="592"/>
      <c r="BI5" s="592"/>
      <c r="BJ5" s="592"/>
      <c r="BK5" s="592"/>
      <c r="BL5" s="592"/>
      <c r="BM5" s="592"/>
      <c r="BN5" s="593"/>
      <c r="BO5" s="594">
        <v>92.7</v>
      </c>
      <c r="BP5" s="594"/>
      <c r="BQ5" s="594"/>
      <c r="BR5" s="594"/>
      <c r="BS5" s="595">
        <v>50769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141518</v>
      </c>
      <c r="S6" s="592"/>
      <c r="T6" s="592"/>
      <c r="U6" s="592"/>
      <c r="V6" s="592"/>
      <c r="W6" s="592"/>
      <c r="X6" s="592"/>
      <c r="Y6" s="593"/>
      <c r="Z6" s="594">
        <v>1</v>
      </c>
      <c r="AA6" s="594"/>
      <c r="AB6" s="594"/>
      <c r="AC6" s="594"/>
      <c r="AD6" s="595">
        <v>141518</v>
      </c>
      <c r="AE6" s="595"/>
      <c r="AF6" s="595"/>
      <c r="AG6" s="595"/>
      <c r="AH6" s="595"/>
      <c r="AI6" s="595"/>
      <c r="AJ6" s="595"/>
      <c r="AK6" s="595"/>
      <c r="AL6" s="596">
        <v>2.1</v>
      </c>
      <c r="AM6" s="597"/>
      <c r="AN6" s="597"/>
      <c r="AO6" s="598"/>
      <c r="AP6" s="588" t="s">
        <v>213</v>
      </c>
      <c r="AQ6" s="589"/>
      <c r="AR6" s="589"/>
      <c r="AS6" s="589"/>
      <c r="AT6" s="589"/>
      <c r="AU6" s="589"/>
      <c r="AV6" s="589"/>
      <c r="AW6" s="589"/>
      <c r="AX6" s="589"/>
      <c r="AY6" s="589"/>
      <c r="AZ6" s="589"/>
      <c r="BA6" s="589"/>
      <c r="BB6" s="589"/>
      <c r="BC6" s="589"/>
      <c r="BD6" s="589"/>
      <c r="BE6" s="589"/>
      <c r="BF6" s="590"/>
      <c r="BG6" s="591">
        <v>3829192</v>
      </c>
      <c r="BH6" s="592"/>
      <c r="BI6" s="592"/>
      <c r="BJ6" s="592"/>
      <c r="BK6" s="592"/>
      <c r="BL6" s="592"/>
      <c r="BM6" s="592"/>
      <c r="BN6" s="593"/>
      <c r="BO6" s="594">
        <v>92.7</v>
      </c>
      <c r="BP6" s="594"/>
      <c r="BQ6" s="594"/>
      <c r="BR6" s="594"/>
      <c r="BS6" s="595">
        <v>50769</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191331</v>
      </c>
      <c r="CS6" s="592"/>
      <c r="CT6" s="592"/>
      <c r="CU6" s="592"/>
      <c r="CV6" s="592"/>
      <c r="CW6" s="592"/>
      <c r="CX6" s="592"/>
      <c r="CY6" s="593"/>
      <c r="CZ6" s="594">
        <v>1.5</v>
      </c>
      <c r="DA6" s="594"/>
      <c r="DB6" s="594"/>
      <c r="DC6" s="594"/>
      <c r="DD6" s="600">
        <v>5670</v>
      </c>
      <c r="DE6" s="592"/>
      <c r="DF6" s="592"/>
      <c r="DG6" s="592"/>
      <c r="DH6" s="592"/>
      <c r="DI6" s="592"/>
      <c r="DJ6" s="592"/>
      <c r="DK6" s="592"/>
      <c r="DL6" s="592"/>
      <c r="DM6" s="592"/>
      <c r="DN6" s="592"/>
      <c r="DO6" s="592"/>
      <c r="DP6" s="593"/>
      <c r="DQ6" s="600">
        <v>185661</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6951</v>
      </c>
      <c r="S7" s="592"/>
      <c r="T7" s="592"/>
      <c r="U7" s="592"/>
      <c r="V7" s="592"/>
      <c r="W7" s="592"/>
      <c r="X7" s="592"/>
      <c r="Y7" s="593"/>
      <c r="Z7" s="594">
        <v>0.1</v>
      </c>
      <c r="AA7" s="594"/>
      <c r="AB7" s="594"/>
      <c r="AC7" s="594"/>
      <c r="AD7" s="595">
        <v>6951</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1730229</v>
      </c>
      <c r="BH7" s="592"/>
      <c r="BI7" s="592"/>
      <c r="BJ7" s="592"/>
      <c r="BK7" s="592"/>
      <c r="BL7" s="592"/>
      <c r="BM7" s="592"/>
      <c r="BN7" s="593"/>
      <c r="BO7" s="594">
        <v>41.9</v>
      </c>
      <c r="BP7" s="594"/>
      <c r="BQ7" s="594"/>
      <c r="BR7" s="594"/>
      <c r="BS7" s="595">
        <v>50769</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1980510</v>
      </c>
      <c r="CS7" s="592"/>
      <c r="CT7" s="592"/>
      <c r="CU7" s="592"/>
      <c r="CV7" s="592"/>
      <c r="CW7" s="592"/>
      <c r="CX7" s="592"/>
      <c r="CY7" s="593"/>
      <c r="CZ7" s="594">
        <v>15.5</v>
      </c>
      <c r="DA7" s="594"/>
      <c r="DB7" s="594"/>
      <c r="DC7" s="594"/>
      <c r="DD7" s="600">
        <v>135911</v>
      </c>
      <c r="DE7" s="592"/>
      <c r="DF7" s="592"/>
      <c r="DG7" s="592"/>
      <c r="DH7" s="592"/>
      <c r="DI7" s="592"/>
      <c r="DJ7" s="592"/>
      <c r="DK7" s="592"/>
      <c r="DL7" s="592"/>
      <c r="DM7" s="592"/>
      <c r="DN7" s="592"/>
      <c r="DO7" s="592"/>
      <c r="DP7" s="593"/>
      <c r="DQ7" s="600">
        <v>1527415</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11463</v>
      </c>
      <c r="S8" s="592"/>
      <c r="T8" s="592"/>
      <c r="U8" s="592"/>
      <c r="V8" s="592"/>
      <c r="W8" s="592"/>
      <c r="X8" s="592"/>
      <c r="Y8" s="593"/>
      <c r="Z8" s="594">
        <v>0.1</v>
      </c>
      <c r="AA8" s="594"/>
      <c r="AB8" s="594"/>
      <c r="AC8" s="594"/>
      <c r="AD8" s="595">
        <v>11463</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44085</v>
      </c>
      <c r="BH8" s="592"/>
      <c r="BI8" s="592"/>
      <c r="BJ8" s="592"/>
      <c r="BK8" s="592"/>
      <c r="BL8" s="592"/>
      <c r="BM8" s="592"/>
      <c r="BN8" s="593"/>
      <c r="BO8" s="594">
        <v>1.1000000000000001</v>
      </c>
      <c r="BP8" s="594"/>
      <c r="BQ8" s="594"/>
      <c r="BR8" s="594"/>
      <c r="BS8" s="600" t="s">
        <v>113</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3857232</v>
      </c>
      <c r="CS8" s="592"/>
      <c r="CT8" s="592"/>
      <c r="CU8" s="592"/>
      <c r="CV8" s="592"/>
      <c r="CW8" s="592"/>
      <c r="CX8" s="592"/>
      <c r="CY8" s="593"/>
      <c r="CZ8" s="594">
        <v>30.3</v>
      </c>
      <c r="DA8" s="594"/>
      <c r="DB8" s="594"/>
      <c r="DC8" s="594"/>
      <c r="DD8" s="600">
        <v>38887</v>
      </c>
      <c r="DE8" s="592"/>
      <c r="DF8" s="592"/>
      <c r="DG8" s="592"/>
      <c r="DH8" s="592"/>
      <c r="DI8" s="592"/>
      <c r="DJ8" s="592"/>
      <c r="DK8" s="592"/>
      <c r="DL8" s="592"/>
      <c r="DM8" s="592"/>
      <c r="DN8" s="592"/>
      <c r="DO8" s="592"/>
      <c r="DP8" s="593"/>
      <c r="DQ8" s="600">
        <v>1811221</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19075</v>
      </c>
      <c r="S9" s="592"/>
      <c r="T9" s="592"/>
      <c r="U9" s="592"/>
      <c r="V9" s="592"/>
      <c r="W9" s="592"/>
      <c r="X9" s="592"/>
      <c r="Y9" s="593"/>
      <c r="Z9" s="594">
        <v>0.1</v>
      </c>
      <c r="AA9" s="594"/>
      <c r="AB9" s="594"/>
      <c r="AC9" s="594"/>
      <c r="AD9" s="595">
        <v>19075</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1291840</v>
      </c>
      <c r="BH9" s="592"/>
      <c r="BI9" s="592"/>
      <c r="BJ9" s="592"/>
      <c r="BK9" s="592"/>
      <c r="BL9" s="592"/>
      <c r="BM9" s="592"/>
      <c r="BN9" s="593"/>
      <c r="BO9" s="594">
        <v>31.3</v>
      </c>
      <c r="BP9" s="594"/>
      <c r="BQ9" s="594"/>
      <c r="BR9" s="594"/>
      <c r="BS9" s="600" t="s">
        <v>113</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804495</v>
      </c>
      <c r="CS9" s="592"/>
      <c r="CT9" s="592"/>
      <c r="CU9" s="592"/>
      <c r="CV9" s="592"/>
      <c r="CW9" s="592"/>
      <c r="CX9" s="592"/>
      <c r="CY9" s="593"/>
      <c r="CZ9" s="594">
        <v>6.3</v>
      </c>
      <c r="DA9" s="594"/>
      <c r="DB9" s="594"/>
      <c r="DC9" s="594"/>
      <c r="DD9" s="600">
        <v>30958</v>
      </c>
      <c r="DE9" s="592"/>
      <c r="DF9" s="592"/>
      <c r="DG9" s="592"/>
      <c r="DH9" s="592"/>
      <c r="DI9" s="592"/>
      <c r="DJ9" s="592"/>
      <c r="DK9" s="592"/>
      <c r="DL9" s="592"/>
      <c r="DM9" s="592"/>
      <c r="DN9" s="592"/>
      <c r="DO9" s="592"/>
      <c r="DP9" s="593"/>
      <c r="DQ9" s="600">
        <v>654414</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263254</v>
      </c>
      <c r="S10" s="592"/>
      <c r="T10" s="592"/>
      <c r="U10" s="592"/>
      <c r="V10" s="592"/>
      <c r="W10" s="592"/>
      <c r="X10" s="592"/>
      <c r="Y10" s="593"/>
      <c r="Z10" s="594">
        <v>1.9</v>
      </c>
      <c r="AA10" s="594"/>
      <c r="AB10" s="594"/>
      <c r="AC10" s="594"/>
      <c r="AD10" s="595">
        <v>263254</v>
      </c>
      <c r="AE10" s="595"/>
      <c r="AF10" s="595"/>
      <c r="AG10" s="595"/>
      <c r="AH10" s="595"/>
      <c r="AI10" s="595"/>
      <c r="AJ10" s="595"/>
      <c r="AK10" s="595"/>
      <c r="AL10" s="596">
        <v>3.9</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83369</v>
      </c>
      <c r="BH10" s="592"/>
      <c r="BI10" s="592"/>
      <c r="BJ10" s="592"/>
      <c r="BK10" s="592"/>
      <c r="BL10" s="592"/>
      <c r="BM10" s="592"/>
      <c r="BN10" s="593"/>
      <c r="BO10" s="594">
        <v>2</v>
      </c>
      <c r="BP10" s="594"/>
      <c r="BQ10" s="594"/>
      <c r="BR10" s="594"/>
      <c r="BS10" s="600" t="s">
        <v>113</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53679</v>
      </c>
      <c r="CS10" s="592"/>
      <c r="CT10" s="592"/>
      <c r="CU10" s="592"/>
      <c r="CV10" s="592"/>
      <c r="CW10" s="592"/>
      <c r="CX10" s="592"/>
      <c r="CY10" s="593"/>
      <c r="CZ10" s="594">
        <v>0.4</v>
      </c>
      <c r="DA10" s="594"/>
      <c r="DB10" s="594"/>
      <c r="DC10" s="594"/>
      <c r="DD10" s="600">
        <v>3324</v>
      </c>
      <c r="DE10" s="592"/>
      <c r="DF10" s="592"/>
      <c r="DG10" s="592"/>
      <c r="DH10" s="592"/>
      <c r="DI10" s="592"/>
      <c r="DJ10" s="592"/>
      <c r="DK10" s="592"/>
      <c r="DL10" s="592"/>
      <c r="DM10" s="592"/>
      <c r="DN10" s="592"/>
      <c r="DO10" s="592"/>
      <c r="DP10" s="593"/>
      <c r="DQ10" s="600">
        <v>17266</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7073</v>
      </c>
      <c r="S11" s="592"/>
      <c r="T11" s="592"/>
      <c r="U11" s="592"/>
      <c r="V11" s="592"/>
      <c r="W11" s="592"/>
      <c r="X11" s="592"/>
      <c r="Y11" s="593"/>
      <c r="Z11" s="594">
        <v>0.1</v>
      </c>
      <c r="AA11" s="594"/>
      <c r="AB11" s="594"/>
      <c r="AC11" s="594"/>
      <c r="AD11" s="595">
        <v>7073</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310935</v>
      </c>
      <c r="BH11" s="592"/>
      <c r="BI11" s="592"/>
      <c r="BJ11" s="592"/>
      <c r="BK11" s="592"/>
      <c r="BL11" s="592"/>
      <c r="BM11" s="592"/>
      <c r="BN11" s="593"/>
      <c r="BO11" s="594">
        <v>7.5</v>
      </c>
      <c r="BP11" s="594"/>
      <c r="BQ11" s="594"/>
      <c r="BR11" s="594"/>
      <c r="BS11" s="600">
        <v>50769</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225640</v>
      </c>
      <c r="CS11" s="592"/>
      <c r="CT11" s="592"/>
      <c r="CU11" s="592"/>
      <c r="CV11" s="592"/>
      <c r="CW11" s="592"/>
      <c r="CX11" s="592"/>
      <c r="CY11" s="593"/>
      <c r="CZ11" s="594">
        <v>1.8</v>
      </c>
      <c r="DA11" s="594"/>
      <c r="DB11" s="594"/>
      <c r="DC11" s="594"/>
      <c r="DD11" s="600">
        <v>57673</v>
      </c>
      <c r="DE11" s="592"/>
      <c r="DF11" s="592"/>
      <c r="DG11" s="592"/>
      <c r="DH11" s="592"/>
      <c r="DI11" s="592"/>
      <c r="DJ11" s="592"/>
      <c r="DK11" s="592"/>
      <c r="DL11" s="592"/>
      <c r="DM11" s="592"/>
      <c r="DN11" s="592"/>
      <c r="DO11" s="592"/>
      <c r="DP11" s="593"/>
      <c r="DQ11" s="600">
        <v>151152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1772845</v>
      </c>
      <c r="BH12" s="592"/>
      <c r="BI12" s="592"/>
      <c r="BJ12" s="592"/>
      <c r="BK12" s="592"/>
      <c r="BL12" s="592"/>
      <c r="BM12" s="592"/>
      <c r="BN12" s="593"/>
      <c r="BO12" s="594">
        <v>42.9</v>
      </c>
      <c r="BP12" s="594"/>
      <c r="BQ12" s="594"/>
      <c r="BR12" s="594"/>
      <c r="BS12" s="600" t="s">
        <v>113</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218000</v>
      </c>
      <c r="CS12" s="592"/>
      <c r="CT12" s="592"/>
      <c r="CU12" s="592"/>
      <c r="CV12" s="592"/>
      <c r="CW12" s="592"/>
      <c r="CX12" s="592"/>
      <c r="CY12" s="593"/>
      <c r="CZ12" s="594">
        <v>1.7</v>
      </c>
      <c r="DA12" s="594"/>
      <c r="DB12" s="594"/>
      <c r="DC12" s="594"/>
      <c r="DD12" s="600">
        <v>21435</v>
      </c>
      <c r="DE12" s="592"/>
      <c r="DF12" s="592"/>
      <c r="DG12" s="592"/>
      <c r="DH12" s="592"/>
      <c r="DI12" s="592"/>
      <c r="DJ12" s="592"/>
      <c r="DK12" s="592"/>
      <c r="DL12" s="592"/>
      <c r="DM12" s="592"/>
      <c r="DN12" s="592"/>
      <c r="DO12" s="592"/>
      <c r="DP12" s="593"/>
      <c r="DQ12" s="600">
        <v>179736</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33756</v>
      </c>
      <c r="S13" s="592"/>
      <c r="T13" s="592"/>
      <c r="U13" s="592"/>
      <c r="V13" s="592"/>
      <c r="W13" s="592"/>
      <c r="X13" s="592"/>
      <c r="Y13" s="593"/>
      <c r="Z13" s="594">
        <v>0.2</v>
      </c>
      <c r="AA13" s="594"/>
      <c r="AB13" s="594"/>
      <c r="AC13" s="594"/>
      <c r="AD13" s="595">
        <v>33756</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1754550</v>
      </c>
      <c r="BH13" s="592"/>
      <c r="BI13" s="592"/>
      <c r="BJ13" s="592"/>
      <c r="BK13" s="592"/>
      <c r="BL13" s="592"/>
      <c r="BM13" s="592"/>
      <c r="BN13" s="593"/>
      <c r="BO13" s="594">
        <v>42.5</v>
      </c>
      <c r="BP13" s="594"/>
      <c r="BQ13" s="594"/>
      <c r="BR13" s="594"/>
      <c r="BS13" s="600" t="s">
        <v>113</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1416516</v>
      </c>
      <c r="CS13" s="592"/>
      <c r="CT13" s="592"/>
      <c r="CU13" s="592"/>
      <c r="CV13" s="592"/>
      <c r="CW13" s="592"/>
      <c r="CX13" s="592"/>
      <c r="CY13" s="593"/>
      <c r="CZ13" s="594">
        <v>11.1</v>
      </c>
      <c r="DA13" s="594"/>
      <c r="DB13" s="594"/>
      <c r="DC13" s="594"/>
      <c r="DD13" s="600">
        <v>405768</v>
      </c>
      <c r="DE13" s="592"/>
      <c r="DF13" s="592"/>
      <c r="DG13" s="592"/>
      <c r="DH13" s="592"/>
      <c r="DI13" s="592"/>
      <c r="DJ13" s="592"/>
      <c r="DK13" s="592"/>
      <c r="DL13" s="592"/>
      <c r="DM13" s="592"/>
      <c r="DN13" s="592"/>
      <c r="DO13" s="592"/>
      <c r="DP13" s="593"/>
      <c r="DQ13" s="600">
        <v>1006564</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64629</v>
      </c>
      <c r="BH14" s="592"/>
      <c r="BI14" s="592"/>
      <c r="BJ14" s="592"/>
      <c r="BK14" s="592"/>
      <c r="BL14" s="592"/>
      <c r="BM14" s="592"/>
      <c r="BN14" s="593"/>
      <c r="BO14" s="594">
        <v>1.6</v>
      </c>
      <c r="BP14" s="594"/>
      <c r="BQ14" s="594"/>
      <c r="BR14" s="594"/>
      <c r="BS14" s="600" t="s">
        <v>113</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841890</v>
      </c>
      <c r="CS14" s="592"/>
      <c r="CT14" s="592"/>
      <c r="CU14" s="592"/>
      <c r="CV14" s="592"/>
      <c r="CW14" s="592"/>
      <c r="CX14" s="592"/>
      <c r="CY14" s="593"/>
      <c r="CZ14" s="594">
        <v>6.6</v>
      </c>
      <c r="DA14" s="594"/>
      <c r="DB14" s="594"/>
      <c r="DC14" s="594"/>
      <c r="DD14" s="600">
        <v>306092</v>
      </c>
      <c r="DE14" s="592"/>
      <c r="DF14" s="592"/>
      <c r="DG14" s="592"/>
      <c r="DH14" s="592"/>
      <c r="DI14" s="592"/>
      <c r="DJ14" s="592"/>
      <c r="DK14" s="592"/>
      <c r="DL14" s="592"/>
      <c r="DM14" s="592"/>
      <c r="DN14" s="592"/>
      <c r="DO14" s="592"/>
      <c r="DP14" s="593"/>
      <c r="DQ14" s="600">
        <v>566472</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12313</v>
      </c>
      <c r="S15" s="592"/>
      <c r="T15" s="592"/>
      <c r="U15" s="592"/>
      <c r="V15" s="592"/>
      <c r="W15" s="592"/>
      <c r="X15" s="592"/>
      <c r="Y15" s="593"/>
      <c r="Z15" s="594">
        <v>0.1</v>
      </c>
      <c r="AA15" s="594"/>
      <c r="AB15" s="594"/>
      <c r="AC15" s="594"/>
      <c r="AD15" s="595">
        <v>12313</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261489</v>
      </c>
      <c r="BH15" s="592"/>
      <c r="BI15" s="592"/>
      <c r="BJ15" s="592"/>
      <c r="BK15" s="592"/>
      <c r="BL15" s="592"/>
      <c r="BM15" s="592"/>
      <c r="BN15" s="593"/>
      <c r="BO15" s="594">
        <v>6.3</v>
      </c>
      <c r="BP15" s="594"/>
      <c r="BQ15" s="594"/>
      <c r="BR15" s="594"/>
      <c r="BS15" s="600" t="s">
        <v>113</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1184436</v>
      </c>
      <c r="CS15" s="592"/>
      <c r="CT15" s="592"/>
      <c r="CU15" s="592"/>
      <c r="CV15" s="592"/>
      <c r="CW15" s="592"/>
      <c r="CX15" s="592"/>
      <c r="CY15" s="593"/>
      <c r="CZ15" s="594">
        <v>9.3000000000000007</v>
      </c>
      <c r="DA15" s="594"/>
      <c r="DB15" s="594"/>
      <c r="DC15" s="594"/>
      <c r="DD15" s="600">
        <v>345820</v>
      </c>
      <c r="DE15" s="592"/>
      <c r="DF15" s="592"/>
      <c r="DG15" s="592"/>
      <c r="DH15" s="592"/>
      <c r="DI15" s="592"/>
      <c r="DJ15" s="592"/>
      <c r="DK15" s="592"/>
      <c r="DL15" s="592"/>
      <c r="DM15" s="592"/>
      <c r="DN15" s="592"/>
      <c r="DO15" s="592"/>
      <c r="DP15" s="593"/>
      <c r="DQ15" s="600">
        <v>778480</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2841430</v>
      </c>
      <c r="S16" s="592"/>
      <c r="T16" s="592"/>
      <c r="U16" s="592"/>
      <c r="V16" s="592"/>
      <c r="W16" s="592"/>
      <c r="X16" s="592"/>
      <c r="Y16" s="593"/>
      <c r="Z16" s="594">
        <v>21</v>
      </c>
      <c r="AA16" s="594"/>
      <c r="AB16" s="594"/>
      <c r="AC16" s="594"/>
      <c r="AD16" s="595">
        <v>2375872</v>
      </c>
      <c r="AE16" s="595"/>
      <c r="AF16" s="595"/>
      <c r="AG16" s="595"/>
      <c r="AH16" s="595"/>
      <c r="AI16" s="595"/>
      <c r="AJ16" s="595"/>
      <c r="AK16" s="595"/>
      <c r="AL16" s="596">
        <v>35.299999999999997</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113994</v>
      </c>
      <c r="CS16" s="592"/>
      <c r="CT16" s="592"/>
      <c r="CU16" s="592"/>
      <c r="CV16" s="592"/>
      <c r="CW16" s="592"/>
      <c r="CX16" s="592"/>
      <c r="CY16" s="593"/>
      <c r="CZ16" s="594">
        <v>0.9</v>
      </c>
      <c r="DA16" s="594"/>
      <c r="DB16" s="594"/>
      <c r="DC16" s="594"/>
      <c r="DD16" s="600" t="s">
        <v>113</v>
      </c>
      <c r="DE16" s="592"/>
      <c r="DF16" s="592"/>
      <c r="DG16" s="592"/>
      <c r="DH16" s="592"/>
      <c r="DI16" s="592"/>
      <c r="DJ16" s="592"/>
      <c r="DK16" s="592"/>
      <c r="DL16" s="592"/>
      <c r="DM16" s="592"/>
      <c r="DN16" s="592"/>
      <c r="DO16" s="592"/>
      <c r="DP16" s="593"/>
      <c r="DQ16" s="600">
        <v>10464</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2375872</v>
      </c>
      <c r="S17" s="592"/>
      <c r="T17" s="592"/>
      <c r="U17" s="592"/>
      <c r="V17" s="592"/>
      <c r="W17" s="592"/>
      <c r="X17" s="592"/>
      <c r="Y17" s="593"/>
      <c r="Z17" s="594">
        <v>17.600000000000001</v>
      </c>
      <c r="AA17" s="594"/>
      <c r="AB17" s="594"/>
      <c r="AC17" s="594"/>
      <c r="AD17" s="595">
        <v>2375872</v>
      </c>
      <c r="AE17" s="595"/>
      <c r="AF17" s="595"/>
      <c r="AG17" s="595"/>
      <c r="AH17" s="595"/>
      <c r="AI17" s="595"/>
      <c r="AJ17" s="595"/>
      <c r="AK17" s="595"/>
      <c r="AL17" s="596">
        <v>35.299999999999997</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1755616</v>
      </c>
      <c r="CS17" s="592"/>
      <c r="CT17" s="592"/>
      <c r="CU17" s="592"/>
      <c r="CV17" s="592"/>
      <c r="CW17" s="592"/>
      <c r="CX17" s="592"/>
      <c r="CY17" s="593"/>
      <c r="CZ17" s="594">
        <v>13.8</v>
      </c>
      <c r="DA17" s="594"/>
      <c r="DB17" s="594"/>
      <c r="DC17" s="594"/>
      <c r="DD17" s="600" t="s">
        <v>113</v>
      </c>
      <c r="DE17" s="592"/>
      <c r="DF17" s="592"/>
      <c r="DG17" s="592"/>
      <c r="DH17" s="592"/>
      <c r="DI17" s="592"/>
      <c r="DJ17" s="592"/>
      <c r="DK17" s="592"/>
      <c r="DL17" s="592"/>
      <c r="DM17" s="592"/>
      <c r="DN17" s="592"/>
      <c r="DO17" s="592"/>
      <c r="DP17" s="593"/>
      <c r="DQ17" s="600">
        <v>1660404</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358250</v>
      </c>
      <c r="S18" s="592"/>
      <c r="T18" s="592"/>
      <c r="U18" s="592"/>
      <c r="V18" s="592"/>
      <c r="W18" s="592"/>
      <c r="X18" s="592"/>
      <c r="Y18" s="593"/>
      <c r="Z18" s="594">
        <v>2.6</v>
      </c>
      <c r="AA18" s="594"/>
      <c r="AB18" s="594"/>
      <c r="AC18" s="594"/>
      <c r="AD18" s="595" t="s">
        <v>113</v>
      </c>
      <c r="AE18" s="595"/>
      <c r="AF18" s="595"/>
      <c r="AG18" s="595"/>
      <c r="AH18" s="595"/>
      <c r="AI18" s="595"/>
      <c r="AJ18" s="595"/>
      <c r="AK18" s="595"/>
      <c r="AL18" s="596" t="s">
        <v>113</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v>100984</v>
      </c>
      <c r="CS18" s="592"/>
      <c r="CT18" s="592"/>
      <c r="CU18" s="592"/>
      <c r="CV18" s="592"/>
      <c r="CW18" s="592"/>
      <c r="CX18" s="592"/>
      <c r="CY18" s="593"/>
      <c r="CZ18" s="594">
        <v>0.8</v>
      </c>
      <c r="DA18" s="594"/>
      <c r="DB18" s="594"/>
      <c r="DC18" s="594"/>
      <c r="DD18" s="600">
        <v>100984</v>
      </c>
      <c r="DE18" s="592"/>
      <c r="DF18" s="592"/>
      <c r="DG18" s="592"/>
      <c r="DH18" s="592"/>
      <c r="DI18" s="592"/>
      <c r="DJ18" s="592"/>
      <c r="DK18" s="592"/>
      <c r="DL18" s="592"/>
      <c r="DM18" s="592"/>
      <c r="DN18" s="592"/>
      <c r="DO18" s="592"/>
      <c r="DP18" s="593"/>
      <c r="DQ18" s="600">
        <v>84</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107308</v>
      </c>
      <c r="S19" s="592"/>
      <c r="T19" s="592"/>
      <c r="U19" s="592"/>
      <c r="V19" s="592"/>
      <c r="W19" s="592"/>
      <c r="X19" s="592"/>
      <c r="Y19" s="593"/>
      <c r="Z19" s="594">
        <v>0.8</v>
      </c>
      <c r="AA19" s="594"/>
      <c r="AB19" s="594"/>
      <c r="AC19" s="594"/>
      <c r="AD19" s="595" t="s">
        <v>113</v>
      </c>
      <c r="AE19" s="595"/>
      <c r="AF19" s="595"/>
      <c r="AG19" s="595"/>
      <c r="AH19" s="595"/>
      <c r="AI19" s="595"/>
      <c r="AJ19" s="595"/>
      <c r="AK19" s="595"/>
      <c r="AL19" s="596" t="s">
        <v>113</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300881</v>
      </c>
      <c r="BH19" s="592"/>
      <c r="BI19" s="592"/>
      <c r="BJ19" s="592"/>
      <c r="BK19" s="592"/>
      <c r="BL19" s="592"/>
      <c r="BM19" s="592"/>
      <c r="BN19" s="593"/>
      <c r="BO19" s="594">
        <v>7.3</v>
      </c>
      <c r="BP19" s="594"/>
      <c r="BQ19" s="594"/>
      <c r="BR19" s="594"/>
      <c r="BS19" s="600" t="s">
        <v>113</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7466906</v>
      </c>
      <c r="S20" s="592"/>
      <c r="T20" s="592"/>
      <c r="U20" s="592"/>
      <c r="V20" s="592"/>
      <c r="W20" s="592"/>
      <c r="X20" s="592"/>
      <c r="Y20" s="593"/>
      <c r="Z20" s="594">
        <v>55.2</v>
      </c>
      <c r="AA20" s="594"/>
      <c r="AB20" s="594"/>
      <c r="AC20" s="594"/>
      <c r="AD20" s="595">
        <v>6700467</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300881</v>
      </c>
      <c r="BH20" s="592"/>
      <c r="BI20" s="592"/>
      <c r="BJ20" s="592"/>
      <c r="BK20" s="592"/>
      <c r="BL20" s="592"/>
      <c r="BM20" s="592"/>
      <c r="BN20" s="593"/>
      <c r="BO20" s="594">
        <v>7.3</v>
      </c>
      <c r="BP20" s="594"/>
      <c r="BQ20" s="594"/>
      <c r="BR20" s="594"/>
      <c r="BS20" s="600" t="s">
        <v>113</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12744323</v>
      </c>
      <c r="CS20" s="592"/>
      <c r="CT20" s="592"/>
      <c r="CU20" s="592"/>
      <c r="CV20" s="592"/>
      <c r="CW20" s="592"/>
      <c r="CX20" s="592"/>
      <c r="CY20" s="593"/>
      <c r="CZ20" s="594">
        <v>100</v>
      </c>
      <c r="DA20" s="594"/>
      <c r="DB20" s="594"/>
      <c r="DC20" s="594"/>
      <c r="DD20" s="600">
        <v>1452522</v>
      </c>
      <c r="DE20" s="592"/>
      <c r="DF20" s="592"/>
      <c r="DG20" s="592"/>
      <c r="DH20" s="592"/>
      <c r="DI20" s="592"/>
      <c r="DJ20" s="592"/>
      <c r="DK20" s="592"/>
      <c r="DL20" s="592"/>
      <c r="DM20" s="592"/>
      <c r="DN20" s="592"/>
      <c r="DO20" s="592"/>
      <c r="DP20" s="593"/>
      <c r="DQ20" s="600">
        <v>8549333</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4038</v>
      </c>
      <c r="S21" s="592"/>
      <c r="T21" s="592"/>
      <c r="U21" s="592"/>
      <c r="V21" s="592"/>
      <c r="W21" s="592"/>
      <c r="X21" s="592"/>
      <c r="Y21" s="593"/>
      <c r="Z21" s="594">
        <v>0</v>
      </c>
      <c r="AA21" s="594"/>
      <c r="AB21" s="594"/>
      <c r="AC21" s="594"/>
      <c r="AD21" s="595">
        <v>4038</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123472</v>
      </c>
      <c r="S22" s="592"/>
      <c r="T22" s="592"/>
      <c r="U22" s="592"/>
      <c r="V22" s="592"/>
      <c r="W22" s="592"/>
      <c r="X22" s="592"/>
      <c r="Y22" s="593"/>
      <c r="Z22" s="594">
        <v>0.9</v>
      </c>
      <c r="AA22" s="594"/>
      <c r="AB22" s="594"/>
      <c r="AC22" s="594"/>
      <c r="AD22" s="595" t="s">
        <v>113</v>
      </c>
      <c r="AE22" s="595"/>
      <c r="AF22" s="595"/>
      <c r="AG22" s="595"/>
      <c r="AH22" s="595"/>
      <c r="AI22" s="595"/>
      <c r="AJ22" s="595"/>
      <c r="AK22" s="595"/>
      <c r="AL22" s="596" t="s">
        <v>113</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222457</v>
      </c>
      <c r="S23" s="592"/>
      <c r="T23" s="592"/>
      <c r="U23" s="592"/>
      <c r="V23" s="592"/>
      <c r="W23" s="592"/>
      <c r="X23" s="592"/>
      <c r="Y23" s="593"/>
      <c r="Z23" s="594">
        <v>1.6</v>
      </c>
      <c r="AA23" s="594"/>
      <c r="AB23" s="594"/>
      <c r="AC23" s="594"/>
      <c r="AD23" s="595">
        <v>15509</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300881</v>
      </c>
      <c r="BH23" s="592"/>
      <c r="BI23" s="592"/>
      <c r="BJ23" s="592"/>
      <c r="BK23" s="592"/>
      <c r="BL23" s="592"/>
      <c r="BM23" s="592"/>
      <c r="BN23" s="593"/>
      <c r="BO23" s="594">
        <v>7.3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116712</v>
      </c>
      <c r="S24" s="592"/>
      <c r="T24" s="592"/>
      <c r="U24" s="592"/>
      <c r="V24" s="592"/>
      <c r="W24" s="592"/>
      <c r="X24" s="592"/>
      <c r="Y24" s="593"/>
      <c r="Z24" s="594">
        <v>0.9</v>
      </c>
      <c r="AA24" s="594"/>
      <c r="AB24" s="594"/>
      <c r="AC24" s="594"/>
      <c r="AD24" s="595" t="s">
        <v>113</v>
      </c>
      <c r="AE24" s="595"/>
      <c r="AF24" s="595"/>
      <c r="AG24" s="595"/>
      <c r="AH24" s="595"/>
      <c r="AI24" s="595"/>
      <c r="AJ24" s="595"/>
      <c r="AK24" s="595"/>
      <c r="AL24" s="596" t="s">
        <v>113</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6381650</v>
      </c>
      <c r="CS24" s="581"/>
      <c r="CT24" s="581"/>
      <c r="CU24" s="581"/>
      <c r="CV24" s="581"/>
      <c r="CW24" s="581"/>
      <c r="CX24" s="581"/>
      <c r="CY24" s="582"/>
      <c r="CZ24" s="618">
        <v>50.1</v>
      </c>
      <c r="DA24" s="619"/>
      <c r="DB24" s="619"/>
      <c r="DC24" s="620"/>
      <c r="DD24" s="617">
        <v>4675380</v>
      </c>
      <c r="DE24" s="581"/>
      <c r="DF24" s="581"/>
      <c r="DG24" s="581"/>
      <c r="DH24" s="581"/>
      <c r="DI24" s="581"/>
      <c r="DJ24" s="581"/>
      <c r="DK24" s="582"/>
      <c r="DL24" s="617">
        <v>4548420</v>
      </c>
      <c r="DM24" s="581"/>
      <c r="DN24" s="581"/>
      <c r="DO24" s="581"/>
      <c r="DP24" s="581"/>
      <c r="DQ24" s="581"/>
      <c r="DR24" s="581"/>
      <c r="DS24" s="581"/>
      <c r="DT24" s="581"/>
      <c r="DU24" s="581"/>
      <c r="DV24" s="582"/>
      <c r="DW24" s="585">
        <v>61.7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1786682</v>
      </c>
      <c r="S25" s="592"/>
      <c r="T25" s="592"/>
      <c r="U25" s="592"/>
      <c r="V25" s="592"/>
      <c r="W25" s="592"/>
      <c r="X25" s="592"/>
      <c r="Y25" s="593"/>
      <c r="Z25" s="594">
        <v>13.2</v>
      </c>
      <c r="AA25" s="594"/>
      <c r="AB25" s="594"/>
      <c r="AC25" s="594"/>
      <c r="AD25" s="595" t="s">
        <v>113</v>
      </c>
      <c r="AE25" s="595"/>
      <c r="AF25" s="595"/>
      <c r="AG25" s="595"/>
      <c r="AH25" s="595"/>
      <c r="AI25" s="595"/>
      <c r="AJ25" s="595"/>
      <c r="AK25" s="595"/>
      <c r="AL25" s="596" t="s">
        <v>113</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2587952</v>
      </c>
      <c r="CS25" s="623"/>
      <c r="CT25" s="623"/>
      <c r="CU25" s="623"/>
      <c r="CV25" s="623"/>
      <c r="CW25" s="623"/>
      <c r="CX25" s="623"/>
      <c r="CY25" s="624"/>
      <c r="CZ25" s="625">
        <v>20.3</v>
      </c>
      <c r="DA25" s="626"/>
      <c r="DB25" s="626"/>
      <c r="DC25" s="627"/>
      <c r="DD25" s="600">
        <v>2520654</v>
      </c>
      <c r="DE25" s="623"/>
      <c r="DF25" s="623"/>
      <c r="DG25" s="623"/>
      <c r="DH25" s="623"/>
      <c r="DI25" s="623"/>
      <c r="DJ25" s="623"/>
      <c r="DK25" s="624"/>
      <c r="DL25" s="600">
        <v>2420225</v>
      </c>
      <c r="DM25" s="623"/>
      <c r="DN25" s="623"/>
      <c r="DO25" s="623"/>
      <c r="DP25" s="623"/>
      <c r="DQ25" s="623"/>
      <c r="DR25" s="623"/>
      <c r="DS25" s="623"/>
      <c r="DT25" s="623"/>
      <c r="DU25" s="623"/>
      <c r="DV25" s="624"/>
      <c r="DW25" s="596">
        <v>32.9</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1608465</v>
      </c>
      <c r="CS26" s="592"/>
      <c r="CT26" s="592"/>
      <c r="CU26" s="592"/>
      <c r="CV26" s="592"/>
      <c r="CW26" s="592"/>
      <c r="CX26" s="592"/>
      <c r="CY26" s="593"/>
      <c r="CZ26" s="625">
        <v>12.6</v>
      </c>
      <c r="DA26" s="626"/>
      <c r="DB26" s="626"/>
      <c r="DC26" s="627"/>
      <c r="DD26" s="600">
        <v>1565981</v>
      </c>
      <c r="DE26" s="592"/>
      <c r="DF26" s="592"/>
      <c r="DG26" s="592"/>
      <c r="DH26" s="592"/>
      <c r="DI26" s="592"/>
      <c r="DJ26" s="592"/>
      <c r="DK26" s="593"/>
      <c r="DL26" s="600" t="s">
        <v>278</v>
      </c>
      <c r="DM26" s="592"/>
      <c r="DN26" s="592"/>
      <c r="DO26" s="592"/>
      <c r="DP26" s="592"/>
      <c r="DQ26" s="592"/>
      <c r="DR26" s="592"/>
      <c r="DS26" s="592"/>
      <c r="DT26" s="592"/>
      <c r="DU26" s="592"/>
      <c r="DV26" s="593"/>
      <c r="DW26" s="596" t="s">
        <v>278</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751905</v>
      </c>
      <c r="S27" s="592"/>
      <c r="T27" s="592"/>
      <c r="U27" s="592"/>
      <c r="V27" s="592"/>
      <c r="W27" s="592"/>
      <c r="X27" s="592"/>
      <c r="Y27" s="593"/>
      <c r="Z27" s="594">
        <v>5.6</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4130073</v>
      </c>
      <c r="BH27" s="592"/>
      <c r="BI27" s="592"/>
      <c r="BJ27" s="592"/>
      <c r="BK27" s="592"/>
      <c r="BL27" s="592"/>
      <c r="BM27" s="592"/>
      <c r="BN27" s="593"/>
      <c r="BO27" s="594">
        <v>100</v>
      </c>
      <c r="BP27" s="594"/>
      <c r="BQ27" s="594"/>
      <c r="BR27" s="594"/>
      <c r="BS27" s="600">
        <v>50769</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2038607</v>
      </c>
      <c r="CS27" s="623"/>
      <c r="CT27" s="623"/>
      <c r="CU27" s="623"/>
      <c r="CV27" s="623"/>
      <c r="CW27" s="623"/>
      <c r="CX27" s="623"/>
      <c r="CY27" s="624"/>
      <c r="CZ27" s="625">
        <v>16</v>
      </c>
      <c r="DA27" s="626"/>
      <c r="DB27" s="626"/>
      <c r="DC27" s="627"/>
      <c r="DD27" s="600">
        <v>494847</v>
      </c>
      <c r="DE27" s="623"/>
      <c r="DF27" s="623"/>
      <c r="DG27" s="623"/>
      <c r="DH27" s="623"/>
      <c r="DI27" s="623"/>
      <c r="DJ27" s="623"/>
      <c r="DK27" s="624"/>
      <c r="DL27" s="600">
        <v>494204</v>
      </c>
      <c r="DM27" s="623"/>
      <c r="DN27" s="623"/>
      <c r="DO27" s="623"/>
      <c r="DP27" s="623"/>
      <c r="DQ27" s="623"/>
      <c r="DR27" s="623"/>
      <c r="DS27" s="623"/>
      <c r="DT27" s="623"/>
      <c r="DU27" s="623"/>
      <c r="DV27" s="624"/>
      <c r="DW27" s="596">
        <v>6.7</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82542</v>
      </c>
      <c r="S28" s="592"/>
      <c r="T28" s="592"/>
      <c r="U28" s="592"/>
      <c r="V28" s="592"/>
      <c r="W28" s="592"/>
      <c r="X28" s="592"/>
      <c r="Y28" s="593"/>
      <c r="Z28" s="594">
        <v>0.6</v>
      </c>
      <c r="AA28" s="594"/>
      <c r="AB28" s="594"/>
      <c r="AC28" s="594"/>
      <c r="AD28" s="595">
        <v>12216</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1755091</v>
      </c>
      <c r="CS28" s="592"/>
      <c r="CT28" s="592"/>
      <c r="CU28" s="592"/>
      <c r="CV28" s="592"/>
      <c r="CW28" s="592"/>
      <c r="CX28" s="592"/>
      <c r="CY28" s="593"/>
      <c r="CZ28" s="625">
        <v>13.8</v>
      </c>
      <c r="DA28" s="626"/>
      <c r="DB28" s="626"/>
      <c r="DC28" s="627"/>
      <c r="DD28" s="600">
        <v>1659879</v>
      </c>
      <c r="DE28" s="592"/>
      <c r="DF28" s="592"/>
      <c r="DG28" s="592"/>
      <c r="DH28" s="592"/>
      <c r="DI28" s="592"/>
      <c r="DJ28" s="592"/>
      <c r="DK28" s="593"/>
      <c r="DL28" s="600">
        <v>1633991</v>
      </c>
      <c r="DM28" s="592"/>
      <c r="DN28" s="592"/>
      <c r="DO28" s="592"/>
      <c r="DP28" s="592"/>
      <c r="DQ28" s="592"/>
      <c r="DR28" s="592"/>
      <c r="DS28" s="592"/>
      <c r="DT28" s="592"/>
      <c r="DU28" s="592"/>
      <c r="DV28" s="593"/>
      <c r="DW28" s="596">
        <v>22.2</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10648</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57</v>
      </c>
      <c r="CG29" s="606"/>
      <c r="CH29" s="606"/>
      <c r="CI29" s="606"/>
      <c r="CJ29" s="606"/>
      <c r="CK29" s="606"/>
      <c r="CL29" s="606"/>
      <c r="CM29" s="606"/>
      <c r="CN29" s="606"/>
      <c r="CO29" s="606"/>
      <c r="CP29" s="606"/>
      <c r="CQ29" s="607"/>
      <c r="CR29" s="591">
        <v>1754861</v>
      </c>
      <c r="CS29" s="623"/>
      <c r="CT29" s="623"/>
      <c r="CU29" s="623"/>
      <c r="CV29" s="623"/>
      <c r="CW29" s="623"/>
      <c r="CX29" s="623"/>
      <c r="CY29" s="624"/>
      <c r="CZ29" s="625">
        <v>13.8</v>
      </c>
      <c r="DA29" s="626"/>
      <c r="DB29" s="626"/>
      <c r="DC29" s="627"/>
      <c r="DD29" s="600">
        <v>1659649</v>
      </c>
      <c r="DE29" s="623"/>
      <c r="DF29" s="623"/>
      <c r="DG29" s="623"/>
      <c r="DH29" s="623"/>
      <c r="DI29" s="623"/>
      <c r="DJ29" s="623"/>
      <c r="DK29" s="624"/>
      <c r="DL29" s="600">
        <v>1633761</v>
      </c>
      <c r="DM29" s="623"/>
      <c r="DN29" s="623"/>
      <c r="DO29" s="623"/>
      <c r="DP29" s="623"/>
      <c r="DQ29" s="623"/>
      <c r="DR29" s="623"/>
      <c r="DS29" s="623"/>
      <c r="DT29" s="623"/>
      <c r="DU29" s="623"/>
      <c r="DV29" s="624"/>
      <c r="DW29" s="596">
        <v>22.2</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450295</v>
      </c>
      <c r="S30" s="592"/>
      <c r="T30" s="592"/>
      <c r="U30" s="592"/>
      <c r="V30" s="592"/>
      <c r="W30" s="592"/>
      <c r="X30" s="592"/>
      <c r="Y30" s="593"/>
      <c r="Z30" s="594">
        <v>3.3</v>
      </c>
      <c r="AA30" s="594"/>
      <c r="AB30" s="594"/>
      <c r="AC30" s="594"/>
      <c r="AD30" s="595" t="s">
        <v>113</v>
      </c>
      <c r="AE30" s="595"/>
      <c r="AF30" s="595"/>
      <c r="AG30" s="595"/>
      <c r="AH30" s="595"/>
      <c r="AI30" s="595"/>
      <c r="AJ30" s="595"/>
      <c r="AK30" s="595"/>
      <c r="AL30" s="596" t="s">
        <v>113</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98.5</v>
      </c>
      <c r="BH30" s="650"/>
      <c r="BI30" s="650"/>
      <c r="BJ30" s="650"/>
      <c r="BK30" s="650"/>
      <c r="BL30" s="650"/>
      <c r="BM30" s="586">
        <v>93.6</v>
      </c>
      <c r="BN30" s="650"/>
      <c r="BO30" s="650"/>
      <c r="BP30" s="650"/>
      <c r="BQ30" s="651"/>
      <c r="BR30" s="649">
        <v>98.5</v>
      </c>
      <c r="BS30" s="650"/>
      <c r="BT30" s="650"/>
      <c r="BU30" s="650"/>
      <c r="BV30" s="650"/>
      <c r="BW30" s="650"/>
      <c r="BX30" s="586">
        <v>93.1</v>
      </c>
      <c r="BY30" s="650"/>
      <c r="BZ30" s="650"/>
      <c r="CA30" s="650"/>
      <c r="CB30" s="651"/>
      <c r="CD30" s="654"/>
      <c r="CE30" s="655"/>
      <c r="CF30" s="605" t="s">
        <v>291</v>
      </c>
      <c r="CG30" s="606"/>
      <c r="CH30" s="606"/>
      <c r="CI30" s="606"/>
      <c r="CJ30" s="606"/>
      <c r="CK30" s="606"/>
      <c r="CL30" s="606"/>
      <c r="CM30" s="606"/>
      <c r="CN30" s="606"/>
      <c r="CO30" s="606"/>
      <c r="CP30" s="606"/>
      <c r="CQ30" s="607"/>
      <c r="CR30" s="591">
        <v>1541864</v>
      </c>
      <c r="CS30" s="592"/>
      <c r="CT30" s="592"/>
      <c r="CU30" s="592"/>
      <c r="CV30" s="592"/>
      <c r="CW30" s="592"/>
      <c r="CX30" s="592"/>
      <c r="CY30" s="593"/>
      <c r="CZ30" s="625">
        <v>12.1</v>
      </c>
      <c r="DA30" s="626"/>
      <c r="DB30" s="626"/>
      <c r="DC30" s="627"/>
      <c r="DD30" s="600">
        <v>1461718</v>
      </c>
      <c r="DE30" s="592"/>
      <c r="DF30" s="592"/>
      <c r="DG30" s="592"/>
      <c r="DH30" s="592"/>
      <c r="DI30" s="592"/>
      <c r="DJ30" s="592"/>
      <c r="DK30" s="593"/>
      <c r="DL30" s="600">
        <v>1435830</v>
      </c>
      <c r="DM30" s="592"/>
      <c r="DN30" s="592"/>
      <c r="DO30" s="592"/>
      <c r="DP30" s="592"/>
      <c r="DQ30" s="592"/>
      <c r="DR30" s="592"/>
      <c r="DS30" s="592"/>
      <c r="DT30" s="592"/>
      <c r="DU30" s="592"/>
      <c r="DV30" s="593"/>
      <c r="DW30" s="596">
        <v>19.5</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1087432</v>
      </c>
      <c r="S31" s="592"/>
      <c r="T31" s="592"/>
      <c r="U31" s="592"/>
      <c r="V31" s="592"/>
      <c r="W31" s="592"/>
      <c r="X31" s="592"/>
      <c r="Y31" s="593"/>
      <c r="Z31" s="594">
        <v>8</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98.4</v>
      </c>
      <c r="BH31" s="623"/>
      <c r="BI31" s="623"/>
      <c r="BJ31" s="623"/>
      <c r="BK31" s="623"/>
      <c r="BL31" s="623"/>
      <c r="BM31" s="597">
        <v>94.4</v>
      </c>
      <c r="BN31" s="647"/>
      <c r="BO31" s="647"/>
      <c r="BP31" s="647"/>
      <c r="BQ31" s="648"/>
      <c r="BR31" s="646">
        <v>98.5</v>
      </c>
      <c r="BS31" s="623"/>
      <c r="BT31" s="623"/>
      <c r="BU31" s="623"/>
      <c r="BV31" s="623"/>
      <c r="BW31" s="623"/>
      <c r="BX31" s="597">
        <v>94.1</v>
      </c>
      <c r="BY31" s="647"/>
      <c r="BZ31" s="647"/>
      <c r="CA31" s="647"/>
      <c r="CB31" s="648"/>
      <c r="CD31" s="654"/>
      <c r="CE31" s="655"/>
      <c r="CF31" s="605" t="s">
        <v>295</v>
      </c>
      <c r="CG31" s="606"/>
      <c r="CH31" s="606"/>
      <c r="CI31" s="606"/>
      <c r="CJ31" s="606"/>
      <c r="CK31" s="606"/>
      <c r="CL31" s="606"/>
      <c r="CM31" s="606"/>
      <c r="CN31" s="606"/>
      <c r="CO31" s="606"/>
      <c r="CP31" s="606"/>
      <c r="CQ31" s="607"/>
      <c r="CR31" s="591">
        <v>212997</v>
      </c>
      <c r="CS31" s="623"/>
      <c r="CT31" s="623"/>
      <c r="CU31" s="623"/>
      <c r="CV31" s="623"/>
      <c r="CW31" s="623"/>
      <c r="CX31" s="623"/>
      <c r="CY31" s="624"/>
      <c r="CZ31" s="625">
        <v>1.7</v>
      </c>
      <c r="DA31" s="626"/>
      <c r="DB31" s="626"/>
      <c r="DC31" s="627"/>
      <c r="DD31" s="600">
        <v>197931</v>
      </c>
      <c r="DE31" s="623"/>
      <c r="DF31" s="623"/>
      <c r="DG31" s="623"/>
      <c r="DH31" s="623"/>
      <c r="DI31" s="623"/>
      <c r="DJ31" s="623"/>
      <c r="DK31" s="624"/>
      <c r="DL31" s="600">
        <v>197931</v>
      </c>
      <c r="DM31" s="623"/>
      <c r="DN31" s="623"/>
      <c r="DO31" s="623"/>
      <c r="DP31" s="623"/>
      <c r="DQ31" s="623"/>
      <c r="DR31" s="623"/>
      <c r="DS31" s="623"/>
      <c r="DT31" s="623"/>
      <c r="DU31" s="623"/>
      <c r="DV31" s="624"/>
      <c r="DW31" s="596">
        <v>2.7</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340456</v>
      </c>
      <c r="S32" s="592"/>
      <c r="T32" s="592"/>
      <c r="U32" s="592"/>
      <c r="V32" s="592"/>
      <c r="W32" s="592"/>
      <c r="X32" s="592"/>
      <c r="Y32" s="593"/>
      <c r="Z32" s="594">
        <v>2.5</v>
      </c>
      <c r="AA32" s="594"/>
      <c r="AB32" s="594"/>
      <c r="AC32" s="594"/>
      <c r="AD32" s="595">
        <v>4246</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98.4</v>
      </c>
      <c r="BH32" s="659"/>
      <c r="BI32" s="659"/>
      <c r="BJ32" s="659"/>
      <c r="BK32" s="659"/>
      <c r="BL32" s="659"/>
      <c r="BM32" s="660">
        <v>92.3</v>
      </c>
      <c r="BN32" s="659"/>
      <c r="BO32" s="659"/>
      <c r="BP32" s="659"/>
      <c r="BQ32" s="661"/>
      <c r="BR32" s="658">
        <v>98.3</v>
      </c>
      <c r="BS32" s="659"/>
      <c r="BT32" s="659"/>
      <c r="BU32" s="659"/>
      <c r="BV32" s="659"/>
      <c r="BW32" s="659"/>
      <c r="BX32" s="660">
        <v>91.7</v>
      </c>
      <c r="BY32" s="659"/>
      <c r="BZ32" s="659"/>
      <c r="CA32" s="659"/>
      <c r="CB32" s="661"/>
      <c r="CD32" s="656"/>
      <c r="CE32" s="657"/>
      <c r="CF32" s="605" t="s">
        <v>298</v>
      </c>
      <c r="CG32" s="606"/>
      <c r="CH32" s="606"/>
      <c r="CI32" s="606"/>
      <c r="CJ32" s="606"/>
      <c r="CK32" s="606"/>
      <c r="CL32" s="606"/>
      <c r="CM32" s="606"/>
      <c r="CN32" s="606"/>
      <c r="CO32" s="606"/>
      <c r="CP32" s="606"/>
      <c r="CQ32" s="607"/>
      <c r="CR32" s="591">
        <v>230</v>
      </c>
      <c r="CS32" s="592"/>
      <c r="CT32" s="592"/>
      <c r="CU32" s="592"/>
      <c r="CV32" s="592"/>
      <c r="CW32" s="592"/>
      <c r="CX32" s="592"/>
      <c r="CY32" s="593"/>
      <c r="CZ32" s="625">
        <v>0</v>
      </c>
      <c r="DA32" s="626"/>
      <c r="DB32" s="626"/>
      <c r="DC32" s="627"/>
      <c r="DD32" s="600">
        <v>230</v>
      </c>
      <c r="DE32" s="592"/>
      <c r="DF32" s="592"/>
      <c r="DG32" s="592"/>
      <c r="DH32" s="592"/>
      <c r="DI32" s="592"/>
      <c r="DJ32" s="592"/>
      <c r="DK32" s="593"/>
      <c r="DL32" s="600">
        <v>230</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1087500</v>
      </c>
      <c r="S33" s="592"/>
      <c r="T33" s="592"/>
      <c r="U33" s="592"/>
      <c r="V33" s="592"/>
      <c r="W33" s="592"/>
      <c r="X33" s="592"/>
      <c r="Y33" s="593"/>
      <c r="Z33" s="594">
        <v>8</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4796157</v>
      </c>
      <c r="CS33" s="623"/>
      <c r="CT33" s="623"/>
      <c r="CU33" s="623"/>
      <c r="CV33" s="623"/>
      <c r="CW33" s="623"/>
      <c r="CX33" s="623"/>
      <c r="CY33" s="624"/>
      <c r="CZ33" s="625">
        <v>37.6</v>
      </c>
      <c r="DA33" s="626"/>
      <c r="DB33" s="626"/>
      <c r="DC33" s="627"/>
      <c r="DD33" s="600">
        <v>3548064</v>
      </c>
      <c r="DE33" s="623"/>
      <c r="DF33" s="623"/>
      <c r="DG33" s="623"/>
      <c r="DH33" s="623"/>
      <c r="DI33" s="623"/>
      <c r="DJ33" s="623"/>
      <c r="DK33" s="624"/>
      <c r="DL33" s="600">
        <v>2719776</v>
      </c>
      <c r="DM33" s="623"/>
      <c r="DN33" s="623"/>
      <c r="DO33" s="623"/>
      <c r="DP33" s="623"/>
      <c r="DQ33" s="623"/>
      <c r="DR33" s="623"/>
      <c r="DS33" s="623"/>
      <c r="DT33" s="623"/>
      <c r="DU33" s="623"/>
      <c r="DV33" s="624"/>
      <c r="DW33" s="596">
        <v>36.9</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1868232</v>
      </c>
      <c r="CS34" s="592"/>
      <c r="CT34" s="592"/>
      <c r="CU34" s="592"/>
      <c r="CV34" s="592"/>
      <c r="CW34" s="592"/>
      <c r="CX34" s="592"/>
      <c r="CY34" s="593"/>
      <c r="CZ34" s="625">
        <v>14.7</v>
      </c>
      <c r="DA34" s="626"/>
      <c r="DB34" s="626"/>
      <c r="DC34" s="627"/>
      <c r="DD34" s="600">
        <v>1160226</v>
      </c>
      <c r="DE34" s="592"/>
      <c r="DF34" s="592"/>
      <c r="DG34" s="592"/>
      <c r="DH34" s="592"/>
      <c r="DI34" s="592"/>
      <c r="DJ34" s="592"/>
      <c r="DK34" s="593"/>
      <c r="DL34" s="600">
        <v>965953</v>
      </c>
      <c r="DM34" s="592"/>
      <c r="DN34" s="592"/>
      <c r="DO34" s="592"/>
      <c r="DP34" s="592"/>
      <c r="DQ34" s="592"/>
      <c r="DR34" s="592"/>
      <c r="DS34" s="592"/>
      <c r="DT34" s="592"/>
      <c r="DU34" s="592"/>
      <c r="DV34" s="593"/>
      <c r="DW34" s="596">
        <v>13.1</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630400</v>
      </c>
      <c r="S35" s="592"/>
      <c r="T35" s="592"/>
      <c r="U35" s="592"/>
      <c r="V35" s="592"/>
      <c r="W35" s="592"/>
      <c r="X35" s="592"/>
      <c r="Y35" s="593"/>
      <c r="Z35" s="594">
        <v>4.7</v>
      </c>
      <c r="AA35" s="594"/>
      <c r="AB35" s="594"/>
      <c r="AC35" s="594"/>
      <c r="AD35" s="595" t="s">
        <v>113</v>
      </c>
      <c r="AE35" s="595"/>
      <c r="AF35" s="595"/>
      <c r="AG35" s="595"/>
      <c r="AH35" s="595"/>
      <c r="AI35" s="595"/>
      <c r="AJ35" s="595"/>
      <c r="AK35" s="595"/>
      <c r="AL35" s="596" t="s">
        <v>113</v>
      </c>
      <c r="AM35" s="597"/>
      <c r="AN35" s="597"/>
      <c r="AO35" s="598"/>
      <c r="AP35" s="186"/>
      <c r="AQ35" s="602" t="s">
        <v>306</v>
      </c>
      <c r="AR35" s="603"/>
      <c r="AS35" s="603"/>
      <c r="AT35" s="603"/>
      <c r="AU35" s="603"/>
      <c r="AV35" s="603"/>
      <c r="AW35" s="603"/>
      <c r="AX35" s="603"/>
      <c r="AY35" s="604"/>
      <c r="AZ35" s="580">
        <v>1920376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819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119936</v>
      </c>
      <c r="CS35" s="623"/>
      <c r="CT35" s="623"/>
      <c r="CU35" s="623"/>
      <c r="CV35" s="623"/>
      <c r="CW35" s="623"/>
      <c r="CX35" s="623"/>
      <c r="CY35" s="624"/>
      <c r="CZ35" s="625">
        <v>0.9</v>
      </c>
      <c r="DA35" s="626"/>
      <c r="DB35" s="626"/>
      <c r="DC35" s="627"/>
      <c r="DD35" s="600">
        <v>92984</v>
      </c>
      <c r="DE35" s="623"/>
      <c r="DF35" s="623"/>
      <c r="DG35" s="623"/>
      <c r="DH35" s="623"/>
      <c r="DI35" s="623"/>
      <c r="DJ35" s="623"/>
      <c r="DK35" s="624"/>
      <c r="DL35" s="600">
        <v>92937</v>
      </c>
      <c r="DM35" s="623"/>
      <c r="DN35" s="623"/>
      <c r="DO35" s="623"/>
      <c r="DP35" s="623"/>
      <c r="DQ35" s="623"/>
      <c r="DR35" s="623"/>
      <c r="DS35" s="623"/>
      <c r="DT35" s="623"/>
      <c r="DU35" s="623"/>
      <c r="DV35" s="624"/>
      <c r="DW35" s="596">
        <v>1.3</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13531045</v>
      </c>
      <c r="S36" s="664"/>
      <c r="T36" s="664"/>
      <c r="U36" s="664"/>
      <c r="V36" s="664"/>
      <c r="W36" s="664"/>
      <c r="X36" s="664"/>
      <c r="Y36" s="665"/>
      <c r="Z36" s="666">
        <v>100</v>
      </c>
      <c r="AA36" s="666"/>
      <c r="AB36" s="666"/>
      <c r="AC36" s="666"/>
      <c r="AD36" s="667">
        <v>6736476</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727744</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-164752</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440591</v>
      </c>
      <c r="CS36" s="592"/>
      <c r="CT36" s="592"/>
      <c r="CU36" s="592"/>
      <c r="CV36" s="592"/>
      <c r="CW36" s="592"/>
      <c r="CX36" s="592"/>
      <c r="CY36" s="593"/>
      <c r="CZ36" s="625">
        <v>3.5</v>
      </c>
      <c r="DA36" s="626"/>
      <c r="DB36" s="626"/>
      <c r="DC36" s="627"/>
      <c r="DD36" s="600">
        <v>334569</v>
      </c>
      <c r="DE36" s="592"/>
      <c r="DF36" s="592"/>
      <c r="DG36" s="592"/>
      <c r="DH36" s="592"/>
      <c r="DI36" s="592"/>
      <c r="DJ36" s="592"/>
      <c r="DK36" s="593"/>
      <c r="DL36" s="600">
        <v>212989</v>
      </c>
      <c r="DM36" s="592"/>
      <c r="DN36" s="592"/>
      <c r="DO36" s="592"/>
      <c r="DP36" s="592"/>
      <c r="DQ36" s="592"/>
      <c r="DR36" s="592"/>
      <c r="DS36" s="592"/>
      <c r="DT36" s="592"/>
      <c r="DU36" s="592"/>
      <c r="DV36" s="593"/>
      <c r="DW36" s="596">
        <v>2.9</v>
      </c>
      <c r="DX36" s="621"/>
      <c r="DY36" s="621"/>
      <c r="DZ36" s="621"/>
      <c r="EA36" s="621"/>
      <c r="EB36" s="621"/>
      <c r="EC36" s="622"/>
    </row>
    <row r="37" spans="2:133" ht="11.25" customHeight="1">
      <c r="AQ37" s="670" t="s">
        <v>313</v>
      </c>
      <c r="AR37" s="671"/>
      <c r="AS37" s="671"/>
      <c r="AT37" s="671"/>
      <c r="AU37" s="671"/>
      <c r="AV37" s="671"/>
      <c r="AW37" s="671"/>
      <c r="AX37" s="671"/>
      <c r="AY37" s="672"/>
      <c r="AZ37" s="591">
        <v>60502</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4844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5753</v>
      </c>
      <c r="CS37" s="623"/>
      <c r="CT37" s="623"/>
      <c r="CU37" s="623"/>
      <c r="CV37" s="623"/>
      <c r="CW37" s="623"/>
      <c r="CX37" s="623"/>
      <c r="CY37" s="624"/>
      <c r="CZ37" s="625">
        <v>0</v>
      </c>
      <c r="DA37" s="626"/>
      <c r="DB37" s="626"/>
      <c r="DC37" s="627"/>
      <c r="DD37" s="600">
        <v>5753</v>
      </c>
      <c r="DE37" s="623"/>
      <c r="DF37" s="623"/>
      <c r="DG37" s="623"/>
      <c r="DH37" s="623"/>
      <c r="DI37" s="623"/>
      <c r="DJ37" s="623"/>
      <c r="DK37" s="624"/>
      <c r="DL37" s="600">
        <v>5753</v>
      </c>
      <c r="DM37" s="623"/>
      <c r="DN37" s="623"/>
      <c r="DO37" s="623"/>
      <c r="DP37" s="623"/>
      <c r="DQ37" s="623"/>
      <c r="DR37" s="623"/>
      <c r="DS37" s="623"/>
      <c r="DT37" s="623"/>
      <c r="DU37" s="623"/>
      <c r="DV37" s="624"/>
      <c r="DW37" s="596">
        <v>0.1</v>
      </c>
      <c r="DX37" s="621"/>
      <c r="DY37" s="621"/>
      <c r="DZ37" s="621"/>
      <c r="EA37" s="621"/>
      <c r="EB37" s="621"/>
      <c r="EC37" s="622"/>
    </row>
    <row r="38" spans="2:133" ht="11.25" customHeight="1">
      <c r="AQ38" s="670" t="s">
        <v>316</v>
      </c>
      <c r="AR38" s="671"/>
      <c r="AS38" s="671"/>
      <c r="AT38" s="671"/>
      <c r="AU38" s="671"/>
      <c r="AV38" s="671"/>
      <c r="AW38" s="671"/>
      <c r="AX38" s="671"/>
      <c r="AY38" s="672"/>
      <c r="AZ38" s="591">
        <v>5153</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8245</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1841416</v>
      </c>
      <c r="CS38" s="592"/>
      <c r="CT38" s="592"/>
      <c r="CU38" s="592"/>
      <c r="CV38" s="592"/>
      <c r="CW38" s="592"/>
      <c r="CX38" s="592"/>
      <c r="CY38" s="593"/>
      <c r="CZ38" s="625">
        <v>14.4</v>
      </c>
      <c r="DA38" s="626"/>
      <c r="DB38" s="626"/>
      <c r="DC38" s="627"/>
      <c r="DD38" s="600">
        <v>1713280</v>
      </c>
      <c r="DE38" s="592"/>
      <c r="DF38" s="592"/>
      <c r="DG38" s="592"/>
      <c r="DH38" s="592"/>
      <c r="DI38" s="592"/>
      <c r="DJ38" s="592"/>
      <c r="DK38" s="593"/>
      <c r="DL38" s="600">
        <v>1447897</v>
      </c>
      <c r="DM38" s="592"/>
      <c r="DN38" s="592"/>
      <c r="DO38" s="592"/>
      <c r="DP38" s="592"/>
      <c r="DQ38" s="592"/>
      <c r="DR38" s="592"/>
      <c r="DS38" s="592"/>
      <c r="DT38" s="592"/>
      <c r="DU38" s="592"/>
      <c r="DV38" s="593"/>
      <c r="DW38" s="596">
        <v>19.7</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480886</v>
      </c>
      <c r="CS39" s="623"/>
      <c r="CT39" s="623"/>
      <c r="CU39" s="623"/>
      <c r="CV39" s="623"/>
      <c r="CW39" s="623"/>
      <c r="CX39" s="623"/>
      <c r="CY39" s="624"/>
      <c r="CZ39" s="625">
        <v>3.8</v>
      </c>
      <c r="DA39" s="626"/>
      <c r="DB39" s="626"/>
      <c r="DC39" s="627"/>
      <c r="DD39" s="600">
        <v>210409</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352752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45096</v>
      </c>
      <c r="CS40" s="592"/>
      <c r="CT40" s="592"/>
      <c r="CU40" s="592"/>
      <c r="CV40" s="592"/>
      <c r="CW40" s="592"/>
      <c r="CX40" s="592"/>
      <c r="CY40" s="593"/>
      <c r="CZ40" s="625">
        <v>0.4</v>
      </c>
      <c r="DA40" s="626"/>
      <c r="DB40" s="626"/>
      <c r="DC40" s="627"/>
      <c r="DD40" s="600">
        <v>36596</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774225</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274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1566516</v>
      </c>
      <c r="CS42" s="592"/>
      <c r="CT42" s="592"/>
      <c r="CU42" s="592"/>
      <c r="CV42" s="592"/>
      <c r="CW42" s="592"/>
      <c r="CX42" s="592"/>
      <c r="CY42" s="593"/>
      <c r="CZ42" s="625">
        <v>12.3</v>
      </c>
      <c r="DA42" s="674"/>
      <c r="DB42" s="674"/>
      <c r="DC42" s="675"/>
      <c r="DD42" s="600">
        <v>325889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26798</v>
      </c>
      <c r="CS43" s="623"/>
      <c r="CT43" s="623"/>
      <c r="CU43" s="623"/>
      <c r="CV43" s="623"/>
      <c r="CW43" s="623"/>
      <c r="CX43" s="623"/>
      <c r="CY43" s="624"/>
      <c r="CZ43" s="625">
        <v>0.2</v>
      </c>
      <c r="DA43" s="626"/>
      <c r="DB43" s="626"/>
      <c r="DC43" s="627"/>
      <c r="DD43" s="600">
        <v>26798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1452522</v>
      </c>
      <c r="CS44" s="592"/>
      <c r="CT44" s="592"/>
      <c r="CU44" s="592"/>
      <c r="CV44" s="592"/>
      <c r="CW44" s="592"/>
      <c r="CX44" s="592"/>
      <c r="CY44" s="593"/>
      <c r="CZ44" s="625">
        <v>11.4</v>
      </c>
      <c r="DA44" s="674"/>
      <c r="DB44" s="674"/>
      <c r="DC44" s="675"/>
      <c r="DD44" s="600">
        <v>315425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751986</v>
      </c>
      <c r="CS45" s="623"/>
      <c r="CT45" s="623"/>
      <c r="CU45" s="623"/>
      <c r="CV45" s="623"/>
      <c r="CW45" s="623"/>
      <c r="CX45" s="623"/>
      <c r="CY45" s="624"/>
      <c r="CZ45" s="625">
        <v>5.9</v>
      </c>
      <c r="DA45" s="626"/>
      <c r="DB45" s="626"/>
      <c r="DC45" s="627"/>
      <c r="DD45" s="600">
        <v>20652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685365</v>
      </c>
      <c r="CS46" s="592"/>
      <c r="CT46" s="592"/>
      <c r="CU46" s="592"/>
      <c r="CV46" s="592"/>
      <c r="CW46" s="592"/>
      <c r="CX46" s="592"/>
      <c r="CY46" s="593"/>
      <c r="CZ46" s="625">
        <v>5.4</v>
      </c>
      <c r="DA46" s="674"/>
      <c r="DB46" s="674"/>
      <c r="DC46" s="675"/>
      <c r="DD46" s="600">
        <v>294252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113994</v>
      </c>
      <c r="CS47" s="623"/>
      <c r="CT47" s="623"/>
      <c r="CU47" s="623"/>
      <c r="CV47" s="623"/>
      <c r="CW47" s="623"/>
      <c r="CX47" s="623"/>
      <c r="CY47" s="624"/>
      <c r="CZ47" s="625">
        <v>0.9</v>
      </c>
      <c r="DA47" s="626"/>
      <c r="DB47" s="626"/>
      <c r="DC47" s="627"/>
      <c r="DD47" s="600">
        <v>10464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12744323</v>
      </c>
      <c r="CS49" s="659"/>
      <c r="CT49" s="659"/>
      <c r="CU49" s="659"/>
      <c r="CV49" s="659"/>
      <c r="CW49" s="659"/>
      <c r="CX49" s="659"/>
      <c r="CY49" s="686"/>
      <c r="CZ49" s="687">
        <v>100</v>
      </c>
      <c r="DA49" s="688"/>
      <c r="DB49" s="688"/>
      <c r="DC49" s="689"/>
      <c r="DD49" s="690">
        <v>8549333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Q13" zoomScale="70" zoomScaleNormal="25" zoomScaleSheetLayoutView="70" workbookViewId="0">
      <selection activeCell="CW88" sqref="CW88:DA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13523</v>
      </c>
      <c r="R7" s="721"/>
      <c r="S7" s="721"/>
      <c r="T7" s="721"/>
      <c r="U7" s="721"/>
      <c r="V7" s="721">
        <v>12738</v>
      </c>
      <c r="W7" s="721"/>
      <c r="X7" s="721"/>
      <c r="Y7" s="721"/>
      <c r="Z7" s="721"/>
      <c r="AA7" s="721">
        <v>786</v>
      </c>
      <c r="AB7" s="721"/>
      <c r="AC7" s="721"/>
      <c r="AD7" s="721"/>
      <c r="AE7" s="722"/>
      <c r="AF7" s="723">
        <v>551</v>
      </c>
      <c r="AG7" s="724"/>
      <c r="AH7" s="724"/>
      <c r="AI7" s="724"/>
      <c r="AJ7" s="725"/>
      <c r="AK7" s="760">
        <v>441</v>
      </c>
      <c r="AL7" s="761"/>
      <c r="AM7" s="761"/>
      <c r="AN7" s="761"/>
      <c r="AO7" s="761"/>
      <c r="AP7" s="761">
        <v>15950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-4</v>
      </c>
      <c r="CI7" s="758"/>
      <c r="CJ7" s="758"/>
      <c r="CK7" s="758"/>
      <c r="CL7" s="759"/>
      <c r="CM7" s="757">
        <v>2</v>
      </c>
      <c r="CN7" s="758"/>
      <c r="CO7" s="758"/>
      <c r="CP7" s="758"/>
      <c r="CQ7" s="759"/>
      <c r="CR7" s="757">
        <v>5</v>
      </c>
      <c r="CS7" s="758"/>
      <c r="CT7" s="758"/>
      <c r="CU7" s="758"/>
      <c r="CV7" s="759"/>
      <c r="CW7" s="757">
        <v>4</v>
      </c>
      <c r="CX7" s="758"/>
      <c r="CY7" s="758"/>
      <c r="CZ7" s="758"/>
      <c r="DA7" s="759"/>
      <c r="DB7" s="757">
        <v>791</v>
      </c>
      <c r="DC7" s="758"/>
      <c r="DD7" s="758"/>
      <c r="DE7" s="758"/>
      <c r="DF7" s="759"/>
      <c r="DG7" s="757" t="s">
        <v>539</v>
      </c>
      <c r="DH7" s="758"/>
      <c r="DI7" s="758"/>
      <c r="DJ7" s="758"/>
      <c r="DK7" s="759"/>
      <c r="DL7" s="757" t="s">
        <v>539</v>
      </c>
      <c r="DM7" s="758"/>
      <c r="DN7" s="758"/>
      <c r="DO7" s="758"/>
      <c r="DP7" s="759"/>
      <c r="DQ7" s="757" t="s">
        <v>542</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19</v>
      </c>
      <c r="R8" s="745"/>
      <c r="S8" s="745"/>
      <c r="T8" s="745"/>
      <c r="U8" s="745"/>
      <c r="V8" s="745">
        <v>18</v>
      </c>
      <c r="W8" s="745"/>
      <c r="X8" s="745"/>
      <c r="Y8" s="745"/>
      <c r="Z8" s="745"/>
      <c r="AA8" s="745">
        <v>1</v>
      </c>
      <c r="AB8" s="745"/>
      <c r="AC8" s="745"/>
      <c r="AD8" s="745"/>
      <c r="AE8" s="746"/>
      <c r="AF8" s="747">
        <v>1</v>
      </c>
      <c r="AG8" s="748"/>
      <c r="AH8" s="748"/>
      <c r="AI8" s="748"/>
      <c r="AJ8" s="749"/>
      <c r="AK8" s="750">
        <v>10</v>
      </c>
      <c r="AL8" s="751"/>
      <c r="AM8" s="751"/>
      <c r="AN8" s="751"/>
      <c r="AO8" s="751"/>
      <c r="AP8" s="751">
        <v>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13531</v>
      </c>
      <c r="R23" s="780"/>
      <c r="S23" s="780"/>
      <c r="T23" s="780"/>
      <c r="U23" s="780"/>
      <c r="V23" s="780">
        <v>12744</v>
      </c>
      <c r="W23" s="780"/>
      <c r="X23" s="780"/>
      <c r="Y23" s="780"/>
      <c r="Z23" s="780"/>
      <c r="AA23" s="780">
        <v>787</v>
      </c>
      <c r="AB23" s="780"/>
      <c r="AC23" s="780"/>
      <c r="AD23" s="780"/>
      <c r="AE23" s="781"/>
      <c r="AF23" s="782">
        <v>551</v>
      </c>
      <c r="AG23" s="780"/>
      <c r="AH23" s="780"/>
      <c r="AI23" s="780"/>
      <c r="AJ23" s="783"/>
      <c r="AK23" s="784"/>
      <c r="AL23" s="785"/>
      <c r="AM23" s="785"/>
      <c r="AN23" s="785"/>
      <c r="AO23" s="785"/>
      <c r="AP23" s="780">
        <v>15956</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3380</v>
      </c>
      <c r="R28" s="809"/>
      <c r="S28" s="809"/>
      <c r="T28" s="809"/>
      <c r="U28" s="809"/>
      <c r="V28" s="809">
        <v>3379</v>
      </c>
      <c r="W28" s="809"/>
      <c r="X28" s="809"/>
      <c r="Y28" s="809"/>
      <c r="Z28" s="809"/>
      <c r="AA28" s="809">
        <v>1</v>
      </c>
      <c r="AB28" s="809"/>
      <c r="AC28" s="809"/>
      <c r="AD28" s="809"/>
      <c r="AE28" s="810"/>
      <c r="AF28" s="811">
        <v>1</v>
      </c>
      <c r="AG28" s="809"/>
      <c r="AH28" s="809"/>
      <c r="AI28" s="809"/>
      <c r="AJ28" s="812"/>
      <c r="AK28" s="813">
        <v>359</v>
      </c>
      <c r="AL28" s="804"/>
      <c r="AM28" s="804"/>
      <c r="AN28" s="804"/>
      <c r="AO28" s="804"/>
      <c r="AP28" s="804" t="s">
        <v>539</v>
      </c>
      <c r="AQ28" s="804"/>
      <c r="AR28" s="804"/>
      <c r="AS28" s="804"/>
      <c r="AT28" s="804"/>
      <c r="AU28" s="804" t="s">
        <v>539</v>
      </c>
      <c r="AV28" s="804"/>
      <c r="AW28" s="804"/>
      <c r="AX28" s="804"/>
      <c r="AY28" s="804"/>
      <c r="AZ28" s="805" t="s">
        <v>539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2517</v>
      </c>
      <c r="R29" s="745"/>
      <c r="S29" s="745"/>
      <c r="T29" s="745"/>
      <c r="U29" s="745"/>
      <c r="V29" s="745">
        <v>2458</v>
      </c>
      <c r="W29" s="745"/>
      <c r="X29" s="745"/>
      <c r="Y29" s="745"/>
      <c r="Z29" s="745"/>
      <c r="AA29" s="745">
        <v>59</v>
      </c>
      <c r="AB29" s="745"/>
      <c r="AC29" s="745"/>
      <c r="AD29" s="745"/>
      <c r="AE29" s="746"/>
      <c r="AF29" s="747">
        <v>59</v>
      </c>
      <c r="AG29" s="748"/>
      <c r="AH29" s="748"/>
      <c r="AI29" s="748"/>
      <c r="AJ29" s="749"/>
      <c r="AK29" s="816">
        <v>374</v>
      </c>
      <c r="AL29" s="817"/>
      <c r="AM29" s="817"/>
      <c r="AN29" s="817"/>
      <c r="AO29" s="817"/>
      <c r="AP29" s="817" t="s">
        <v>539</v>
      </c>
      <c r="AQ29" s="817"/>
      <c r="AR29" s="817"/>
      <c r="AS29" s="817"/>
      <c r="AT29" s="817"/>
      <c r="AU29" s="817" t="s">
        <v>539</v>
      </c>
      <c r="AV29" s="817"/>
      <c r="AW29" s="817"/>
      <c r="AX29" s="817"/>
      <c r="AY29" s="817"/>
      <c r="AZ29" s="818" t="s">
        <v>539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287</v>
      </c>
      <c r="R30" s="745"/>
      <c r="S30" s="745"/>
      <c r="T30" s="745"/>
      <c r="U30" s="745"/>
      <c r="V30" s="745">
        <v>286</v>
      </c>
      <c r="W30" s="745"/>
      <c r="X30" s="745"/>
      <c r="Y30" s="745"/>
      <c r="Z30" s="745"/>
      <c r="AA30" s="745">
        <v>1</v>
      </c>
      <c r="AB30" s="745"/>
      <c r="AC30" s="745"/>
      <c r="AD30" s="745"/>
      <c r="AE30" s="746"/>
      <c r="AF30" s="747">
        <v>1</v>
      </c>
      <c r="AG30" s="748"/>
      <c r="AH30" s="748"/>
      <c r="AI30" s="748"/>
      <c r="AJ30" s="749"/>
      <c r="AK30" s="816">
        <v>59</v>
      </c>
      <c r="AL30" s="817"/>
      <c r="AM30" s="817"/>
      <c r="AN30" s="817"/>
      <c r="AO30" s="817"/>
      <c r="AP30" s="817" t="s">
        <v>539</v>
      </c>
      <c r="AQ30" s="817"/>
      <c r="AR30" s="817"/>
      <c r="AS30" s="817"/>
      <c r="AT30" s="817"/>
      <c r="AU30" s="817" t="s">
        <v>539</v>
      </c>
      <c r="AV30" s="817"/>
      <c r="AW30" s="817"/>
      <c r="AX30" s="817"/>
      <c r="AY30" s="817"/>
      <c r="AZ30" s="818" t="s">
        <v>539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673</v>
      </c>
      <c r="R31" s="745"/>
      <c r="S31" s="745"/>
      <c r="T31" s="745"/>
      <c r="U31" s="745"/>
      <c r="V31" s="745">
        <v>523</v>
      </c>
      <c r="W31" s="745"/>
      <c r="X31" s="745"/>
      <c r="Y31" s="745"/>
      <c r="Z31" s="745"/>
      <c r="AA31" s="745">
        <v>151</v>
      </c>
      <c r="AB31" s="745"/>
      <c r="AC31" s="745"/>
      <c r="AD31" s="745"/>
      <c r="AE31" s="746"/>
      <c r="AF31" s="747">
        <v>158</v>
      </c>
      <c r="AG31" s="748"/>
      <c r="AH31" s="748"/>
      <c r="AI31" s="748"/>
      <c r="AJ31" s="749"/>
      <c r="AK31" s="816">
        <v>5</v>
      </c>
      <c r="AL31" s="817"/>
      <c r="AM31" s="817"/>
      <c r="AN31" s="817"/>
      <c r="AO31" s="817"/>
      <c r="AP31" s="817">
        <v>1932</v>
      </c>
      <c r="AQ31" s="817"/>
      <c r="AR31" s="817"/>
      <c r="AS31" s="817"/>
      <c r="AT31" s="817"/>
      <c r="AU31" s="817">
        <v>25</v>
      </c>
      <c r="AV31" s="817"/>
      <c r="AW31" s="817"/>
      <c r="AX31" s="817"/>
      <c r="AY31" s="817"/>
      <c r="AZ31" s="818" t="s">
        <v>539</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183</v>
      </c>
      <c r="R32" s="745"/>
      <c r="S32" s="745"/>
      <c r="T32" s="745"/>
      <c r="U32" s="745"/>
      <c r="V32" s="745">
        <v>134</v>
      </c>
      <c r="W32" s="745"/>
      <c r="X32" s="745"/>
      <c r="Y32" s="745"/>
      <c r="Z32" s="745"/>
      <c r="AA32" s="745">
        <v>49</v>
      </c>
      <c r="AB32" s="745"/>
      <c r="AC32" s="745"/>
      <c r="AD32" s="745"/>
      <c r="AE32" s="746"/>
      <c r="AF32" s="747">
        <v>365</v>
      </c>
      <c r="AG32" s="748"/>
      <c r="AH32" s="748"/>
      <c r="AI32" s="748"/>
      <c r="AJ32" s="749"/>
      <c r="AK32" s="816">
        <v>0</v>
      </c>
      <c r="AL32" s="817"/>
      <c r="AM32" s="817"/>
      <c r="AN32" s="817"/>
      <c r="AO32" s="817"/>
      <c r="AP32" s="817">
        <v>462</v>
      </c>
      <c r="AQ32" s="817"/>
      <c r="AR32" s="817"/>
      <c r="AS32" s="817"/>
      <c r="AT32" s="817"/>
      <c r="AU32" s="817" t="s">
        <v>539</v>
      </c>
      <c r="AV32" s="817"/>
      <c r="AW32" s="817"/>
      <c r="AX32" s="817"/>
      <c r="AY32" s="817"/>
      <c r="AZ32" s="818" t="s">
        <v>539</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585</v>
      </c>
      <c r="AG63" s="828"/>
      <c r="AH63" s="828"/>
      <c r="AI63" s="828"/>
      <c r="AJ63" s="829"/>
      <c r="AK63" s="830"/>
      <c r="AL63" s="825"/>
      <c r="AM63" s="825"/>
      <c r="AN63" s="825"/>
      <c r="AO63" s="825"/>
      <c r="AP63" s="828">
        <v>2394</v>
      </c>
      <c r="AQ63" s="828"/>
      <c r="AR63" s="828"/>
      <c r="AS63" s="828"/>
      <c r="AT63" s="828"/>
      <c r="AU63" s="828">
        <v>25</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389</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30422</v>
      </c>
      <c r="R68" s="852"/>
      <c r="S68" s="852"/>
      <c r="T68" s="852"/>
      <c r="U68" s="852"/>
      <c r="V68" s="852">
        <v>30397</v>
      </c>
      <c r="W68" s="852"/>
      <c r="X68" s="852"/>
      <c r="Y68" s="852"/>
      <c r="Z68" s="852"/>
      <c r="AA68" s="852">
        <v>26</v>
      </c>
      <c r="AB68" s="852"/>
      <c r="AC68" s="852"/>
      <c r="AD68" s="852"/>
      <c r="AE68" s="852"/>
      <c r="AF68" s="852">
        <v>26</v>
      </c>
      <c r="AG68" s="852"/>
      <c r="AH68" s="852"/>
      <c r="AI68" s="852"/>
      <c r="AJ68" s="852"/>
      <c r="AK68" s="852">
        <v>740</v>
      </c>
      <c r="AL68" s="852"/>
      <c r="AM68" s="852"/>
      <c r="AN68" s="852"/>
      <c r="AO68" s="852"/>
      <c r="AP68" s="852" t="s">
        <v>539</v>
      </c>
      <c r="AQ68" s="852"/>
      <c r="AR68" s="852"/>
      <c r="AS68" s="852"/>
      <c r="AT68" s="852"/>
      <c r="AU68" s="852" t="s">
        <v>539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221</v>
      </c>
      <c r="R69" s="817"/>
      <c r="S69" s="817"/>
      <c r="T69" s="817"/>
      <c r="U69" s="817"/>
      <c r="V69" s="817">
        <v>221</v>
      </c>
      <c r="W69" s="817"/>
      <c r="X69" s="817"/>
      <c r="Y69" s="817"/>
      <c r="Z69" s="817"/>
      <c r="AA69" s="817">
        <v>1</v>
      </c>
      <c r="AB69" s="817"/>
      <c r="AC69" s="817"/>
      <c r="AD69" s="817"/>
      <c r="AE69" s="817"/>
      <c r="AF69" s="817">
        <v>1</v>
      </c>
      <c r="AG69" s="817"/>
      <c r="AH69" s="817"/>
      <c r="AI69" s="817"/>
      <c r="AJ69" s="817"/>
      <c r="AK69" s="817">
        <v>57</v>
      </c>
      <c r="AL69" s="817"/>
      <c r="AM69" s="817"/>
      <c r="AN69" s="817"/>
      <c r="AO69" s="817"/>
      <c r="AP69" s="817" t="s">
        <v>539</v>
      </c>
      <c r="AQ69" s="817"/>
      <c r="AR69" s="817"/>
      <c r="AS69" s="817"/>
      <c r="AT69" s="817"/>
      <c r="AU69" s="817" t="s">
        <v>539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511</v>
      </c>
      <c r="R70" s="817"/>
      <c r="S70" s="817"/>
      <c r="T70" s="817"/>
      <c r="U70" s="817"/>
      <c r="V70" s="817">
        <v>343</v>
      </c>
      <c r="W70" s="817"/>
      <c r="X70" s="817"/>
      <c r="Y70" s="817"/>
      <c r="Z70" s="817"/>
      <c r="AA70" s="817">
        <v>168</v>
      </c>
      <c r="AB70" s="817"/>
      <c r="AC70" s="817"/>
      <c r="AD70" s="817"/>
      <c r="AE70" s="817"/>
      <c r="AF70" s="817">
        <v>168</v>
      </c>
      <c r="AG70" s="817"/>
      <c r="AH70" s="817"/>
      <c r="AI70" s="817"/>
      <c r="AJ70" s="817"/>
      <c r="AK70" s="817" t="s">
        <v>539</v>
      </c>
      <c r="AL70" s="817"/>
      <c r="AM70" s="817"/>
      <c r="AN70" s="817"/>
      <c r="AO70" s="817"/>
      <c r="AP70" s="817" t="s">
        <v>539</v>
      </c>
      <c r="AQ70" s="817"/>
      <c r="AR70" s="817"/>
      <c r="AS70" s="817"/>
      <c r="AT70" s="817"/>
      <c r="AU70" s="817" t="s">
        <v>539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534</v>
      </c>
      <c r="C71" s="860"/>
      <c r="D71" s="860"/>
      <c r="E71" s="860"/>
      <c r="F71" s="860"/>
      <c r="G71" s="860"/>
      <c r="H71" s="860"/>
      <c r="I71" s="860"/>
      <c r="J71" s="860"/>
      <c r="K71" s="860"/>
      <c r="L71" s="860"/>
      <c r="M71" s="860"/>
      <c r="N71" s="860"/>
      <c r="O71" s="860"/>
      <c r="P71" s="861"/>
      <c r="Q71" s="862">
        <v>813</v>
      </c>
      <c r="R71" s="817"/>
      <c r="S71" s="817"/>
      <c r="T71" s="817"/>
      <c r="U71" s="817"/>
      <c r="V71" s="817">
        <v>808</v>
      </c>
      <c r="W71" s="817"/>
      <c r="X71" s="817"/>
      <c r="Y71" s="817"/>
      <c r="Z71" s="817"/>
      <c r="AA71" s="817">
        <v>5</v>
      </c>
      <c r="AB71" s="817"/>
      <c r="AC71" s="817"/>
      <c r="AD71" s="817"/>
      <c r="AE71" s="817"/>
      <c r="AF71" s="817">
        <v>5</v>
      </c>
      <c r="AG71" s="817"/>
      <c r="AH71" s="817"/>
      <c r="AI71" s="817"/>
      <c r="AJ71" s="817"/>
      <c r="AK71" s="817" t="s">
        <v>539</v>
      </c>
      <c r="AL71" s="817"/>
      <c r="AM71" s="817"/>
      <c r="AN71" s="817"/>
      <c r="AO71" s="817"/>
      <c r="AP71" s="817" t="s">
        <v>540</v>
      </c>
      <c r="AQ71" s="817"/>
      <c r="AR71" s="817"/>
      <c r="AS71" s="817"/>
      <c r="AT71" s="817"/>
      <c r="AU71" s="817" t="s">
        <v>539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2">
        <v>280749</v>
      </c>
      <c r="R72" s="817"/>
      <c r="S72" s="817"/>
      <c r="T72" s="817"/>
      <c r="U72" s="817"/>
      <c r="V72" s="817">
        <v>275112</v>
      </c>
      <c r="W72" s="817"/>
      <c r="X72" s="817"/>
      <c r="Y72" s="817"/>
      <c r="Z72" s="817"/>
      <c r="AA72" s="817">
        <v>5638</v>
      </c>
      <c r="AB72" s="817"/>
      <c r="AC72" s="817"/>
      <c r="AD72" s="817"/>
      <c r="AE72" s="817"/>
      <c r="AF72" s="817">
        <v>5638</v>
      </c>
      <c r="AG72" s="817"/>
      <c r="AH72" s="817"/>
      <c r="AI72" s="817"/>
      <c r="AJ72" s="817"/>
      <c r="AK72" s="817">
        <v>2361</v>
      </c>
      <c r="AL72" s="817"/>
      <c r="AM72" s="817"/>
      <c r="AN72" s="817"/>
      <c r="AO72" s="817"/>
      <c r="AP72" s="817" t="s">
        <v>539</v>
      </c>
      <c r="AQ72" s="817"/>
      <c r="AR72" s="817"/>
      <c r="AS72" s="817"/>
      <c r="AT72" s="817"/>
      <c r="AU72" s="817" t="s">
        <v>539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536</v>
      </c>
      <c r="C73" s="860"/>
      <c r="D73" s="860"/>
      <c r="E73" s="860"/>
      <c r="F73" s="860"/>
      <c r="G73" s="860"/>
      <c r="H73" s="860"/>
      <c r="I73" s="860"/>
      <c r="J73" s="860"/>
      <c r="K73" s="860"/>
      <c r="L73" s="860"/>
      <c r="M73" s="860"/>
      <c r="N73" s="860"/>
      <c r="O73" s="860"/>
      <c r="P73" s="861"/>
      <c r="Q73" s="862">
        <v>5438</v>
      </c>
      <c r="R73" s="817"/>
      <c r="S73" s="817"/>
      <c r="T73" s="817"/>
      <c r="U73" s="817"/>
      <c r="V73" s="817">
        <v>5327</v>
      </c>
      <c r="W73" s="817"/>
      <c r="X73" s="817"/>
      <c r="Y73" s="817"/>
      <c r="Z73" s="817"/>
      <c r="AA73" s="817">
        <v>111</v>
      </c>
      <c r="AB73" s="817"/>
      <c r="AC73" s="817"/>
      <c r="AD73" s="817"/>
      <c r="AE73" s="817"/>
      <c r="AF73" s="817">
        <v>61</v>
      </c>
      <c r="AG73" s="817"/>
      <c r="AH73" s="817"/>
      <c r="AI73" s="817"/>
      <c r="AJ73" s="817"/>
      <c r="AK73" s="817" t="s">
        <v>539</v>
      </c>
      <c r="AL73" s="817"/>
      <c r="AM73" s="817"/>
      <c r="AN73" s="817"/>
      <c r="AO73" s="817"/>
      <c r="AP73" s="817">
        <v>16322</v>
      </c>
      <c r="AQ73" s="817"/>
      <c r="AR73" s="817"/>
      <c r="AS73" s="817"/>
      <c r="AT73" s="817"/>
      <c r="AU73" s="817">
        <v>5337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537</v>
      </c>
      <c r="C74" s="860"/>
      <c r="D74" s="860"/>
      <c r="E74" s="860"/>
      <c r="F74" s="860"/>
      <c r="G74" s="860"/>
      <c r="H74" s="860"/>
      <c r="I74" s="860"/>
      <c r="J74" s="860"/>
      <c r="K74" s="860"/>
      <c r="L74" s="860"/>
      <c r="M74" s="860"/>
      <c r="N74" s="860"/>
      <c r="O74" s="860"/>
      <c r="P74" s="861"/>
      <c r="Q74" s="862">
        <v>184</v>
      </c>
      <c r="R74" s="817"/>
      <c r="S74" s="817"/>
      <c r="T74" s="817"/>
      <c r="U74" s="817"/>
      <c r="V74" s="817">
        <v>189</v>
      </c>
      <c r="W74" s="817"/>
      <c r="X74" s="817"/>
      <c r="Y74" s="817"/>
      <c r="Z74" s="817"/>
      <c r="AA74" s="817">
        <v>-5</v>
      </c>
      <c r="AB74" s="817"/>
      <c r="AC74" s="817"/>
      <c r="AD74" s="817"/>
      <c r="AE74" s="817"/>
      <c r="AF74" s="817">
        <v>85</v>
      </c>
      <c r="AG74" s="817"/>
      <c r="AH74" s="817"/>
      <c r="AI74" s="817"/>
      <c r="AJ74" s="817"/>
      <c r="AK74" s="817" t="s">
        <v>539</v>
      </c>
      <c r="AL74" s="817"/>
      <c r="AM74" s="817"/>
      <c r="AN74" s="817"/>
      <c r="AO74" s="817"/>
      <c r="AP74" s="817">
        <v>1619</v>
      </c>
      <c r="AQ74" s="817"/>
      <c r="AR74" s="817"/>
      <c r="AS74" s="817"/>
      <c r="AT74" s="817"/>
      <c r="AU74" s="817">
        <v>147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538</v>
      </c>
      <c r="C75" s="860"/>
      <c r="D75" s="860"/>
      <c r="E75" s="860"/>
      <c r="F75" s="860"/>
      <c r="G75" s="860"/>
      <c r="H75" s="860"/>
      <c r="I75" s="860"/>
      <c r="J75" s="860"/>
      <c r="K75" s="860"/>
      <c r="L75" s="860"/>
      <c r="M75" s="860"/>
      <c r="N75" s="860"/>
      <c r="O75" s="860"/>
      <c r="P75" s="861"/>
      <c r="Q75" s="865">
        <v>836</v>
      </c>
      <c r="R75" s="866"/>
      <c r="S75" s="866"/>
      <c r="T75" s="866"/>
      <c r="U75" s="816"/>
      <c r="V75" s="867">
        <v>833</v>
      </c>
      <c r="W75" s="866"/>
      <c r="X75" s="866"/>
      <c r="Y75" s="866"/>
      <c r="Z75" s="816"/>
      <c r="AA75" s="867">
        <v>3</v>
      </c>
      <c r="AB75" s="866"/>
      <c r="AC75" s="866"/>
      <c r="AD75" s="866"/>
      <c r="AE75" s="816"/>
      <c r="AF75" s="867">
        <v>1354</v>
      </c>
      <c r="AG75" s="866"/>
      <c r="AH75" s="866"/>
      <c r="AI75" s="866"/>
      <c r="AJ75" s="816"/>
      <c r="AK75" s="867" t="s">
        <v>539</v>
      </c>
      <c r="AL75" s="866"/>
      <c r="AM75" s="866"/>
      <c r="AN75" s="866"/>
      <c r="AO75" s="816"/>
      <c r="AP75" s="867" t="s">
        <v>539</v>
      </c>
      <c r="AQ75" s="866"/>
      <c r="AR75" s="866"/>
      <c r="AS75" s="866"/>
      <c r="AT75" s="816"/>
      <c r="AU75" s="867" t="s">
        <v>539</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7336</v>
      </c>
      <c r="AG88" s="828"/>
      <c r="AH88" s="828"/>
      <c r="AI88" s="828"/>
      <c r="AJ88" s="828"/>
      <c r="AK88" s="825"/>
      <c r="AL88" s="825"/>
      <c r="AM88" s="825"/>
      <c r="AN88" s="825"/>
      <c r="AO88" s="825"/>
      <c r="AP88" s="828">
        <v>17941</v>
      </c>
      <c r="AQ88" s="828"/>
      <c r="AR88" s="828"/>
      <c r="AS88" s="828"/>
      <c r="AT88" s="828"/>
      <c r="AU88" s="828">
        <v>5485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v>4</v>
      </c>
      <c r="CX102" s="836"/>
      <c r="CY102" s="836"/>
      <c r="CZ102" s="836"/>
      <c r="DA102" s="879"/>
      <c r="DB102" s="878">
        <v>791</v>
      </c>
      <c r="DC102" s="836"/>
      <c r="DD102" s="836"/>
      <c r="DE102" s="836"/>
      <c r="DF102" s="879"/>
      <c r="DG102" s="878" t="s">
        <v>475</v>
      </c>
      <c r="DH102" s="836"/>
      <c r="DI102" s="836"/>
      <c r="DJ102" s="836"/>
      <c r="DK102" s="879"/>
      <c r="DL102" s="878" t="s">
        <v>475</v>
      </c>
      <c r="DM102" s="836"/>
      <c r="DN102" s="836"/>
      <c r="DO102" s="836"/>
      <c r="DP102" s="879"/>
      <c r="DQ102" s="878" t="s">
        <v>475</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286</v>
      </c>
      <c r="AG109" s="881"/>
      <c r="AH109" s="881"/>
      <c r="AI109" s="881"/>
      <c r="AJ109" s="882"/>
      <c r="AK109" s="880" t="s">
        <v>285</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286</v>
      </c>
      <c r="BW109" s="881"/>
      <c r="BX109" s="881"/>
      <c r="BY109" s="881"/>
      <c r="BZ109" s="882"/>
      <c r="CA109" s="880" t="s">
        <v>285</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286</v>
      </c>
      <c r="DM109" s="881"/>
      <c r="DN109" s="881"/>
      <c r="DO109" s="881"/>
      <c r="DP109" s="882"/>
      <c r="DQ109" s="880" t="s">
        <v>285</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1965513</v>
      </c>
      <c r="AB110" s="888"/>
      <c r="AC110" s="888"/>
      <c r="AD110" s="888"/>
      <c r="AE110" s="889"/>
      <c r="AF110" s="890">
        <v>1817560</v>
      </c>
      <c r="AG110" s="888"/>
      <c r="AH110" s="888"/>
      <c r="AI110" s="888"/>
      <c r="AJ110" s="889"/>
      <c r="AK110" s="890">
        <v>1728973</v>
      </c>
      <c r="AL110" s="888"/>
      <c r="AM110" s="888"/>
      <c r="AN110" s="888"/>
      <c r="AO110" s="889"/>
      <c r="AP110" s="891">
        <v>27.4</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17253203</v>
      </c>
      <c r="BR110" s="925"/>
      <c r="BS110" s="925"/>
      <c r="BT110" s="925"/>
      <c r="BU110" s="925"/>
      <c r="BV110" s="925">
        <v>16409969</v>
      </c>
      <c r="BW110" s="925"/>
      <c r="BX110" s="925"/>
      <c r="BY110" s="925"/>
      <c r="BZ110" s="925"/>
      <c r="CA110" s="925">
        <v>15955605</v>
      </c>
      <c r="CB110" s="925"/>
      <c r="CC110" s="925"/>
      <c r="CD110" s="925"/>
      <c r="CE110" s="925"/>
      <c r="CF110" s="939">
        <v>253.3</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403936</v>
      </c>
      <c r="BR111" s="918"/>
      <c r="BS111" s="918"/>
      <c r="BT111" s="918"/>
      <c r="BU111" s="918"/>
      <c r="BV111" s="918">
        <v>302952</v>
      </c>
      <c r="BW111" s="918"/>
      <c r="BX111" s="918"/>
      <c r="BY111" s="918"/>
      <c r="BZ111" s="918"/>
      <c r="CA111" s="918">
        <v>201968</v>
      </c>
      <c r="CB111" s="918"/>
      <c r="CC111" s="918"/>
      <c r="CD111" s="918"/>
      <c r="CE111" s="918"/>
      <c r="CF111" s="912">
        <v>3.2</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12938</v>
      </c>
      <c r="BR112" s="918"/>
      <c r="BS112" s="918"/>
      <c r="BT112" s="918"/>
      <c r="BU112" s="918"/>
      <c r="BV112" s="918">
        <v>25679</v>
      </c>
      <c r="BW112" s="918"/>
      <c r="BX112" s="918"/>
      <c r="BY112" s="918"/>
      <c r="BZ112" s="918"/>
      <c r="CA112" s="918">
        <v>25118</v>
      </c>
      <c r="CB112" s="918"/>
      <c r="CC112" s="918"/>
      <c r="CD112" s="918"/>
      <c r="CE112" s="918"/>
      <c r="CF112" s="912">
        <v>0.4</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1752</v>
      </c>
      <c r="AB113" s="932"/>
      <c r="AC113" s="932"/>
      <c r="AD113" s="932"/>
      <c r="AE113" s="933"/>
      <c r="AF113" s="934">
        <v>7406</v>
      </c>
      <c r="AG113" s="932"/>
      <c r="AH113" s="932"/>
      <c r="AI113" s="932"/>
      <c r="AJ113" s="933"/>
      <c r="AK113" s="934">
        <v>2303</v>
      </c>
      <c r="AL113" s="932"/>
      <c r="AM113" s="932"/>
      <c r="AN113" s="932"/>
      <c r="AO113" s="933"/>
      <c r="AP113" s="935">
        <v>0</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6144482</v>
      </c>
      <c r="BR113" s="918"/>
      <c r="BS113" s="918"/>
      <c r="BT113" s="918"/>
      <c r="BU113" s="918"/>
      <c r="BV113" s="918">
        <v>5792295</v>
      </c>
      <c r="BW113" s="918"/>
      <c r="BX113" s="918"/>
      <c r="BY113" s="918"/>
      <c r="BZ113" s="918"/>
      <c r="CA113" s="918">
        <v>5484539</v>
      </c>
      <c r="CB113" s="918"/>
      <c r="CC113" s="918"/>
      <c r="CD113" s="918"/>
      <c r="CE113" s="918"/>
      <c r="CF113" s="912">
        <v>87.1</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697826</v>
      </c>
      <c r="AB114" s="957"/>
      <c r="AC114" s="957"/>
      <c r="AD114" s="957"/>
      <c r="AE114" s="958"/>
      <c r="AF114" s="959">
        <v>710315</v>
      </c>
      <c r="AG114" s="957"/>
      <c r="AH114" s="957"/>
      <c r="AI114" s="957"/>
      <c r="AJ114" s="958"/>
      <c r="AK114" s="959">
        <v>711956</v>
      </c>
      <c r="AL114" s="957"/>
      <c r="AM114" s="957"/>
      <c r="AN114" s="957"/>
      <c r="AO114" s="958"/>
      <c r="AP114" s="960">
        <v>11.3</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3092080</v>
      </c>
      <c r="BR114" s="918"/>
      <c r="BS114" s="918"/>
      <c r="BT114" s="918"/>
      <c r="BU114" s="918"/>
      <c r="BV114" s="918">
        <v>3067362</v>
      </c>
      <c r="BW114" s="918"/>
      <c r="BX114" s="918"/>
      <c r="BY114" s="918"/>
      <c r="BZ114" s="918"/>
      <c r="CA114" s="918">
        <v>2833248</v>
      </c>
      <c r="CB114" s="918"/>
      <c r="CC114" s="918"/>
      <c r="CD114" s="918"/>
      <c r="CE114" s="918"/>
      <c r="CF114" s="912">
        <v>45</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113</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v>4645</v>
      </c>
      <c r="BR115" s="918"/>
      <c r="BS115" s="918"/>
      <c r="BT115" s="918"/>
      <c r="BU115" s="918"/>
      <c r="BV115" s="918">
        <v>13752</v>
      </c>
      <c r="BW115" s="918"/>
      <c r="BX115" s="918"/>
      <c r="BY115" s="918"/>
      <c r="BZ115" s="918"/>
      <c r="CA115" s="918">
        <v>6044</v>
      </c>
      <c r="CB115" s="918"/>
      <c r="CC115" s="918"/>
      <c r="CD115" s="918"/>
      <c r="CE115" s="918"/>
      <c r="CF115" s="912">
        <v>0.1</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403936</v>
      </c>
      <c r="DH115" s="957"/>
      <c r="DI115" s="957"/>
      <c r="DJ115" s="957"/>
      <c r="DK115" s="958"/>
      <c r="DL115" s="959">
        <v>302952</v>
      </c>
      <c r="DM115" s="957"/>
      <c r="DN115" s="957"/>
      <c r="DO115" s="957"/>
      <c r="DP115" s="958"/>
      <c r="DQ115" s="959">
        <v>201968</v>
      </c>
      <c r="DR115" s="957"/>
      <c r="DS115" s="957"/>
      <c r="DT115" s="957"/>
      <c r="DU115" s="958"/>
      <c r="DV115" s="960">
        <v>3.2</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2665091</v>
      </c>
      <c r="AB117" s="964"/>
      <c r="AC117" s="964"/>
      <c r="AD117" s="964"/>
      <c r="AE117" s="965"/>
      <c r="AF117" s="963">
        <v>2535281</v>
      </c>
      <c r="AG117" s="964"/>
      <c r="AH117" s="964"/>
      <c r="AI117" s="964"/>
      <c r="AJ117" s="965"/>
      <c r="AK117" s="963">
        <v>2443232</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286</v>
      </c>
      <c r="AG118" s="881"/>
      <c r="AH118" s="881"/>
      <c r="AI118" s="881"/>
      <c r="AJ118" s="882"/>
      <c r="AK118" s="880" t="s">
        <v>285</v>
      </c>
      <c r="AL118" s="881"/>
      <c r="AM118" s="881"/>
      <c r="AN118" s="881"/>
      <c r="AO118" s="882"/>
      <c r="AP118" s="988" t="s">
        <v>400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428</v>
      </c>
      <c r="BP118" s="992"/>
      <c r="BQ118" s="983">
        <v>26911284</v>
      </c>
      <c r="BR118" s="984"/>
      <c r="BS118" s="984"/>
      <c r="BT118" s="984"/>
      <c r="BU118" s="984"/>
      <c r="BV118" s="984">
        <v>25612009</v>
      </c>
      <c r="BW118" s="984"/>
      <c r="BX118" s="984"/>
      <c r="BY118" s="984"/>
      <c r="BZ118" s="984"/>
      <c r="CA118" s="984">
        <v>24506522</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1898684</v>
      </c>
      <c r="BR119" s="925"/>
      <c r="BS119" s="925"/>
      <c r="BT119" s="925"/>
      <c r="BU119" s="925"/>
      <c r="BV119" s="925">
        <v>2407553</v>
      </c>
      <c r="BW119" s="925"/>
      <c r="BX119" s="925"/>
      <c r="BY119" s="925"/>
      <c r="BZ119" s="925"/>
      <c r="CA119" s="925">
        <v>2106390</v>
      </c>
      <c r="CB119" s="925"/>
      <c r="CC119" s="925"/>
      <c r="CD119" s="925"/>
      <c r="CE119" s="925"/>
      <c r="CF119" s="939">
        <v>33.4</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4000269</v>
      </c>
      <c r="BR120" s="918"/>
      <c r="BS120" s="918"/>
      <c r="BT120" s="918"/>
      <c r="BU120" s="918"/>
      <c r="BV120" s="918">
        <v>3465765</v>
      </c>
      <c r="BW120" s="918"/>
      <c r="BX120" s="918"/>
      <c r="BY120" s="918"/>
      <c r="BZ120" s="918"/>
      <c r="CA120" s="918">
        <v>3071824</v>
      </c>
      <c r="CB120" s="918"/>
      <c r="CC120" s="918"/>
      <c r="CD120" s="918"/>
      <c r="CE120" s="918"/>
      <c r="CF120" s="912">
        <v>48.8</v>
      </c>
      <c r="CG120" s="913"/>
      <c r="CH120" s="913"/>
      <c r="CI120" s="913"/>
      <c r="CJ120" s="913"/>
      <c r="CK120" s="1011" t="s">
        <v>434</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12938</v>
      </c>
      <c r="DH120" s="925"/>
      <c r="DI120" s="925"/>
      <c r="DJ120" s="925"/>
      <c r="DK120" s="925"/>
      <c r="DL120" s="925">
        <v>25679</v>
      </c>
      <c r="DM120" s="925"/>
      <c r="DN120" s="925"/>
      <c r="DO120" s="925"/>
      <c r="DP120" s="925"/>
      <c r="DQ120" s="925">
        <v>25118</v>
      </c>
      <c r="DR120" s="925"/>
      <c r="DS120" s="925"/>
      <c r="DT120" s="925"/>
      <c r="DU120" s="925"/>
      <c r="DV120" s="926">
        <v>0.4</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11686944</v>
      </c>
      <c r="BR121" s="984"/>
      <c r="BS121" s="984"/>
      <c r="BT121" s="984"/>
      <c r="BU121" s="984"/>
      <c r="BV121" s="984">
        <v>11760316</v>
      </c>
      <c r="BW121" s="984"/>
      <c r="BX121" s="984"/>
      <c r="BY121" s="984"/>
      <c r="BZ121" s="984"/>
      <c r="CA121" s="984">
        <v>11743513</v>
      </c>
      <c r="CB121" s="984"/>
      <c r="CC121" s="984"/>
      <c r="CD121" s="984"/>
      <c r="CE121" s="984"/>
      <c r="CF121" s="1022">
        <v>186.4</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t="s">
        <v>113</v>
      </c>
      <c r="DH121" s="918"/>
      <c r="DI121" s="918"/>
      <c r="DJ121" s="918"/>
      <c r="DK121" s="918"/>
      <c r="DL121" s="918" t="s">
        <v>113</v>
      </c>
      <c r="DM121" s="918"/>
      <c r="DN121" s="918"/>
      <c r="DO121" s="918"/>
      <c r="DP121" s="918"/>
      <c r="DQ121" s="918" t="s">
        <v>113</v>
      </c>
      <c r="DR121" s="918"/>
      <c r="DS121" s="918"/>
      <c r="DT121" s="918"/>
      <c r="DU121" s="918"/>
      <c r="DV121" s="919" t="s">
        <v>113</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437</v>
      </c>
      <c r="BP122" s="992"/>
      <c r="BQ122" s="1032">
        <v>17585897</v>
      </c>
      <c r="BR122" s="1033"/>
      <c r="BS122" s="1033"/>
      <c r="BT122" s="1033"/>
      <c r="BU122" s="1033"/>
      <c r="BV122" s="1033">
        <v>17633634</v>
      </c>
      <c r="BW122" s="1033"/>
      <c r="BX122" s="1033"/>
      <c r="BY122" s="1033"/>
      <c r="BZ122" s="1033"/>
      <c r="CA122" s="1033">
        <v>16921727</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147.6</v>
      </c>
      <c r="BR123" s="1025"/>
      <c r="BS123" s="1025"/>
      <c r="BT123" s="1025"/>
      <c r="BU123" s="1025"/>
      <c r="BV123" s="1025">
        <v>128.19999999999999</v>
      </c>
      <c r="BW123" s="1025"/>
      <c r="BX123" s="1025"/>
      <c r="BY123" s="1025"/>
      <c r="BZ123" s="1025"/>
      <c r="CA123" s="1025">
        <v>120.4</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439</v>
      </c>
      <c r="AB124" s="957"/>
      <c r="AC124" s="957"/>
      <c r="AD124" s="957"/>
      <c r="AE124" s="958"/>
      <c r="AF124" s="959" t="s">
        <v>439</v>
      </c>
      <c r="AG124" s="957"/>
      <c r="AH124" s="957"/>
      <c r="AI124" s="957"/>
      <c r="AJ124" s="958"/>
      <c r="AK124" s="959" t="s">
        <v>439</v>
      </c>
      <c r="AL124" s="957"/>
      <c r="AM124" s="957"/>
      <c r="AN124" s="957"/>
      <c r="AO124" s="958"/>
      <c r="AP124" s="960" t="s">
        <v>439</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439</v>
      </c>
      <c r="DH124" s="996"/>
      <c r="DI124" s="996"/>
      <c r="DJ124" s="996"/>
      <c r="DK124" s="997"/>
      <c r="DL124" s="998" t="s">
        <v>439</v>
      </c>
      <c r="DM124" s="996"/>
      <c r="DN124" s="996"/>
      <c r="DO124" s="996"/>
      <c r="DP124" s="997"/>
      <c r="DQ124" s="998" t="s">
        <v>439</v>
      </c>
      <c r="DR124" s="996"/>
      <c r="DS124" s="996"/>
      <c r="DT124" s="996"/>
      <c r="DU124" s="997"/>
      <c r="DV124" s="999" t="s">
        <v>439</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439</v>
      </c>
      <c r="AB125" s="957"/>
      <c r="AC125" s="957"/>
      <c r="AD125" s="957"/>
      <c r="AE125" s="958"/>
      <c r="AF125" s="959" t="s">
        <v>439</v>
      </c>
      <c r="AG125" s="957"/>
      <c r="AH125" s="957"/>
      <c r="AI125" s="957"/>
      <c r="AJ125" s="958"/>
      <c r="AK125" s="959" t="s">
        <v>439</v>
      </c>
      <c r="AL125" s="957"/>
      <c r="AM125" s="957"/>
      <c r="AN125" s="957"/>
      <c r="AO125" s="958"/>
      <c r="AP125" s="960" t="s">
        <v>439</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439</v>
      </c>
      <c r="DH125" s="925"/>
      <c r="DI125" s="925"/>
      <c r="DJ125" s="925"/>
      <c r="DK125" s="925"/>
      <c r="DL125" s="925" t="s">
        <v>439</v>
      </c>
      <c r="DM125" s="925"/>
      <c r="DN125" s="925"/>
      <c r="DO125" s="925"/>
      <c r="DP125" s="925"/>
      <c r="DQ125" s="925" t="s">
        <v>439</v>
      </c>
      <c r="DR125" s="925"/>
      <c r="DS125" s="925"/>
      <c r="DT125" s="925"/>
      <c r="DU125" s="925"/>
      <c r="DV125" s="926" t="s">
        <v>439</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439</v>
      </c>
      <c r="AB126" s="957"/>
      <c r="AC126" s="957"/>
      <c r="AD126" s="957"/>
      <c r="AE126" s="958"/>
      <c r="AF126" s="959" t="s">
        <v>439</v>
      </c>
      <c r="AG126" s="957"/>
      <c r="AH126" s="957"/>
      <c r="AI126" s="957"/>
      <c r="AJ126" s="958"/>
      <c r="AK126" s="959" t="s">
        <v>439</v>
      </c>
      <c r="AL126" s="957"/>
      <c r="AM126" s="957"/>
      <c r="AN126" s="957"/>
      <c r="AO126" s="958"/>
      <c r="AP126" s="960" t="s">
        <v>439</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439</v>
      </c>
      <c r="DH126" s="918"/>
      <c r="DI126" s="918"/>
      <c r="DJ126" s="918"/>
      <c r="DK126" s="918"/>
      <c r="DL126" s="918" t="s">
        <v>439</v>
      </c>
      <c r="DM126" s="918"/>
      <c r="DN126" s="918"/>
      <c r="DO126" s="918"/>
      <c r="DP126" s="918"/>
      <c r="DQ126" s="918" t="s">
        <v>439</v>
      </c>
      <c r="DR126" s="918"/>
      <c r="DS126" s="918"/>
      <c r="DT126" s="918"/>
      <c r="DU126" s="918"/>
      <c r="DV126" s="919" t="s">
        <v>439</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439</v>
      </c>
      <c r="AB127" s="957"/>
      <c r="AC127" s="957"/>
      <c r="AD127" s="957"/>
      <c r="AE127" s="958"/>
      <c r="AF127" s="959" t="s">
        <v>439</v>
      </c>
      <c r="AG127" s="957"/>
      <c r="AH127" s="957"/>
      <c r="AI127" s="957"/>
      <c r="AJ127" s="958"/>
      <c r="AK127" s="959" t="s">
        <v>439</v>
      </c>
      <c r="AL127" s="957"/>
      <c r="AM127" s="957"/>
      <c r="AN127" s="957"/>
      <c r="AO127" s="958"/>
      <c r="AP127" s="960" t="s">
        <v>439</v>
      </c>
      <c r="AQ127" s="961"/>
      <c r="AR127" s="961"/>
      <c r="AS127" s="961"/>
      <c r="AT127" s="962"/>
      <c r="AU127" s="233"/>
      <c r="AV127" s="233"/>
      <c r="AW127" s="233"/>
      <c r="AX127" s="884" t="s">
        <v>449</v>
      </c>
      <c r="AY127" s="885"/>
      <c r="AZ127" s="885"/>
      <c r="BA127" s="885"/>
      <c r="BB127" s="885"/>
      <c r="BC127" s="885"/>
      <c r="BD127" s="885"/>
      <c r="BE127" s="886"/>
      <c r="BF127" s="1039" t="s">
        <v>439</v>
      </c>
      <c r="BG127" s="1040"/>
      <c r="BH127" s="1040"/>
      <c r="BI127" s="1040"/>
      <c r="BJ127" s="1040"/>
      <c r="BK127" s="1040"/>
      <c r="BL127" s="1049"/>
      <c r="BM127" s="1039">
        <v>13.92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v>4645</v>
      </c>
      <c r="DH127" s="1046"/>
      <c r="DI127" s="1046"/>
      <c r="DJ127" s="1046"/>
      <c r="DK127" s="1046"/>
      <c r="DL127" s="1046">
        <v>13752</v>
      </c>
      <c r="DM127" s="1046"/>
      <c r="DN127" s="1046"/>
      <c r="DO127" s="1046"/>
      <c r="DP127" s="1046"/>
      <c r="DQ127" s="1046">
        <v>6044</v>
      </c>
      <c r="DR127" s="1046"/>
      <c r="DS127" s="1046"/>
      <c r="DT127" s="1046"/>
      <c r="DU127" s="1046"/>
      <c r="DV127" s="1047">
        <v>0.1</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389890</v>
      </c>
      <c r="AB128" s="1088"/>
      <c r="AC128" s="1088"/>
      <c r="AD128" s="1088"/>
      <c r="AE128" s="1089"/>
      <c r="AF128" s="1090">
        <v>370029</v>
      </c>
      <c r="AG128" s="1088"/>
      <c r="AH128" s="1088"/>
      <c r="AI128" s="1088"/>
      <c r="AJ128" s="1089"/>
      <c r="AK128" s="1090">
        <v>381760</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113</v>
      </c>
      <c r="BG128" s="1065"/>
      <c r="BH128" s="1065"/>
      <c r="BI128" s="1065"/>
      <c r="BJ128" s="1065"/>
      <c r="BK128" s="1065"/>
      <c r="BL128" s="1066"/>
      <c r="BM128" s="1064">
        <v>18.920000000000002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7386239</v>
      </c>
      <c r="AB129" s="957"/>
      <c r="AC129" s="957"/>
      <c r="AD129" s="957"/>
      <c r="AE129" s="958"/>
      <c r="AF129" s="959">
        <v>7308255</v>
      </c>
      <c r="AG129" s="957"/>
      <c r="AH129" s="957"/>
      <c r="AI129" s="957"/>
      <c r="AJ129" s="958"/>
      <c r="AK129" s="959">
        <v>7396021</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17.2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1071366</v>
      </c>
      <c r="AB130" s="957"/>
      <c r="AC130" s="957"/>
      <c r="AD130" s="957"/>
      <c r="AE130" s="958"/>
      <c r="AF130" s="959">
        <v>1085517</v>
      </c>
      <c r="AG130" s="957"/>
      <c r="AH130" s="957"/>
      <c r="AI130" s="957"/>
      <c r="AJ130" s="958"/>
      <c r="AK130" s="959">
        <v>1097094</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120.4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6314873</v>
      </c>
      <c r="AB131" s="996"/>
      <c r="AC131" s="996"/>
      <c r="AD131" s="996"/>
      <c r="AE131" s="997"/>
      <c r="AF131" s="998">
        <v>6222738</v>
      </c>
      <c r="AG131" s="996"/>
      <c r="AH131" s="996"/>
      <c r="AI131" s="996"/>
      <c r="AJ131" s="997"/>
      <c r="AK131" s="998">
        <v>6298927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19.0634871</v>
      </c>
      <c r="AB132" s="1102"/>
      <c r="AC132" s="1102"/>
      <c r="AD132" s="1102"/>
      <c r="AE132" s="1103"/>
      <c r="AF132" s="1104">
        <v>17.35144562</v>
      </c>
      <c r="AG132" s="1102"/>
      <c r="AH132" s="1102"/>
      <c r="AI132" s="1102"/>
      <c r="AJ132" s="1103"/>
      <c r="AK132" s="1104">
        <v>15.310194900000001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16</v>
      </c>
      <c r="AB133" s="1109"/>
      <c r="AC133" s="1109"/>
      <c r="AD133" s="1109"/>
      <c r="AE133" s="1110"/>
      <c r="AF133" s="1108">
        <v>17.2</v>
      </c>
      <c r="AG133" s="1109"/>
      <c r="AH133" s="1109"/>
      <c r="AI133" s="1109"/>
      <c r="AJ133" s="1110"/>
      <c r="AK133" s="1108">
        <v>17.2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1" zoomScale="70" zoomScaleNormal="85" zoomScaleSheetLayoutView="70" workbookViewId="0">
      <selection activeCell="C2" sqref="C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V4" sqref="V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2587952</v>
      </c>
      <c r="L9" s="264">
        <v>83984</v>
      </c>
      <c r="M9" s="265">
        <v>83170</v>
      </c>
      <c r="N9" s="266">
        <v>1</v>
      </c>
    </row>
    <row r="10" spans="1:16">
      <c r="A10" s="248"/>
      <c r="B10" s="244"/>
      <c r="C10" s="244"/>
      <c r="D10" s="244"/>
      <c r="E10" s="244"/>
      <c r="F10" s="244"/>
      <c r="G10" s="1117" t="s">
        <v>471</v>
      </c>
      <c r="H10" s="1118"/>
      <c r="I10" s="1118"/>
      <c r="J10" s="1119"/>
      <c r="K10" s="267">
        <v>95226</v>
      </c>
      <c r="L10" s="268">
        <v>3090</v>
      </c>
      <c r="M10" s="269">
        <v>7053</v>
      </c>
      <c r="N10" s="270">
        <v>-56.2</v>
      </c>
    </row>
    <row r="11" spans="1:16" ht="13.5" customHeight="1">
      <c r="A11" s="248"/>
      <c r="B11" s="244"/>
      <c r="C11" s="244"/>
      <c r="D11" s="244"/>
      <c r="E11" s="244"/>
      <c r="F11" s="244"/>
      <c r="G11" s="1117" t="s">
        <v>472</v>
      </c>
      <c r="H11" s="1118"/>
      <c r="I11" s="1118"/>
      <c r="J11" s="1119"/>
      <c r="K11" s="267">
        <v>1916</v>
      </c>
      <c r="L11" s="268">
        <v>62</v>
      </c>
      <c r="M11" s="269">
        <v>8860</v>
      </c>
      <c r="N11" s="270">
        <v>-99.3</v>
      </c>
    </row>
    <row r="12" spans="1:16" ht="13.5" customHeight="1">
      <c r="A12" s="248"/>
      <c r="B12" s="244"/>
      <c r="C12" s="244"/>
      <c r="D12" s="244"/>
      <c r="E12" s="244"/>
      <c r="F12" s="244"/>
      <c r="G12" s="1117" t="s">
        <v>473</v>
      </c>
      <c r="H12" s="1118"/>
      <c r="I12" s="1118"/>
      <c r="J12" s="1119"/>
      <c r="K12" s="267">
        <v>10441</v>
      </c>
      <c r="L12" s="268">
        <v>339</v>
      </c>
      <c r="M12" s="269">
        <v>837</v>
      </c>
      <c r="N12" s="270">
        <v>-59.5</v>
      </c>
    </row>
    <row r="13" spans="1:16" ht="13.5" customHeight="1">
      <c r="A13" s="248"/>
      <c r="B13" s="244"/>
      <c r="C13" s="244"/>
      <c r="D13" s="244"/>
      <c r="E13" s="244"/>
      <c r="F13" s="244"/>
      <c r="G13" s="1117" t="s">
        <v>474</v>
      </c>
      <c r="H13" s="1118"/>
      <c r="I13" s="1118"/>
      <c r="J13" s="1119"/>
      <c r="K13" s="267" t="s">
        <v>475</v>
      </c>
      <c r="L13" s="268" t="s">
        <v>475</v>
      </c>
      <c r="M13" s="269">
        <v>4</v>
      </c>
      <c r="N13" s="270" t="s">
        <v>475</v>
      </c>
    </row>
    <row r="14" spans="1:16" ht="13.5" customHeight="1">
      <c r="A14" s="248"/>
      <c r="B14" s="244"/>
      <c r="C14" s="244"/>
      <c r="D14" s="244"/>
      <c r="E14" s="244"/>
      <c r="F14" s="244"/>
      <c r="G14" s="1117" t="s">
        <v>476</v>
      </c>
      <c r="H14" s="1118"/>
      <c r="I14" s="1118"/>
      <c r="J14" s="1119"/>
      <c r="K14" s="267">
        <v>114647</v>
      </c>
      <c r="L14" s="268">
        <v>3720</v>
      </c>
      <c r="M14" s="269">
        <v>3453</v>
      </c>
      <c r="N14" s="270">
        <v>7.7</v>
      </c>
    </row>
    <row r="15" spans="1:16" ht="13.5" customHeight="1">
      <c r="A15" s="248"/>
      <c r="B15" s="244"/>
      <c r="C15" s="244"/>
      <c r="D15" s="244"/>
      <c r="E15" s="244"/>
      <c r="F15" s="244"/>
      <c r="G15" s="1117" t="s">
        <v>477</v>
      </c>
      <c r="H15" s="1118"/>
      <c r="I15" s="1118"/>
      <c r="J15" s="1119"/>
      <c r="K15" s="267">
        <v>26798</v>
      </c>
      <c r="L15" s="268">
        <v>870</v>
      </c>
      <c r="M15" s="269">
        <v>1923</v>
      </c>
      <c r="N15" s="270">
        <v>-54.8</v>
      </c>
    </row>
    <row r="16" spans="1:16">
      <c r="A16" s="248"/>
      <c r="B16" s="244"/>
      <c r="C16" s="244"/>
      <c r="D16" s="244"/>
      <c r="E16" s="244"/>
      <c r="F16" s="244"/>
      <c r="G16" s="1120" t="s">
        <v>478</v>
      </c>
      <c r="H16" s="1121"/>
      <c r="I16" s="1121"/>
      <c r="J16" s="1122"/>
      <c r="K16" s="268">
        <v>-326012</v>
      </c>
      <c r="L16" s="268">
        <v>-10580</v>
      </c>
      <c r="M16" s="269">
        <v>-10272</v>
      </c>
      <c r="N16" s="270">
        <v>3</v>
      </c>
    </row>
    <row r="17" spans="1:16">
      <c r="A17" s="248"/>
      <c r="B17" s="244"/>
      <c r="C17" s="244"/>
      <c r="D17" s="244"/>
      <c r="E17" s="244"/>
      <c r="F17" s="244"/>
      <c r="G17" s="1120" t="s">
        <v>170</v>
      </c>
      <c r="H17" s="1121"/>
      <c r="I17" s="1121"/>
      <c r="J17" s="1122"/>
      <c r="K17" s="268">
        <v>2510968</v>
      </c>
      <c r="L17" s="268">
        <v>81485</v>
      </c>
      <c r="M17" s="269">
        <v>95028</v>
      </c>
      <c r="N17" s="270">
        <v>-14.3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9.18</v>
      </c>
      <c r="L21" s="281">
        <v>9.36</v>
      </c>
      <c r="M21" s="282">
        <v>-0.18</v>
      </c>
      <c r="N21" s="249"/>
      <c r="O21" s="283"/>
      <c r="P21" s="279"/>
    </row>
    <row r="22" spans="1:16" s="284" customFormat="1">
      <c r="A22" s="279"/>
      <c r="B22" s="249"/>
      <c r="C22" s="249"/>
      <c r="D22" s="249"/>
      <c r="E22" s="249"/>
      <c r="F22" s="249"/>
      <c r="G22" s="1112" t="s">
        <v>484</v>
      </c>
      <c r="H22" s="1113"/>
      <c r="I22" s="1113"/>
      <c r="J22" s="1114"/>
      <c r="K22" s="285">
        <v>96.5</v>
      </c>
      <c r="L22" s="286">
        <v>96.8</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1728973</v>
      </c>
      <c r="L32" s="294">
        <v>56108</v>
      </c>
      <c r="M32" s="295">
        <v>65071</v>
      </c>
      <c r="N32" s="296">
        <v>-13.8</v>
      </c>
    </row>
    <row r="33" spans="1:16" ht="13.5" customHeight="1">
      <c r="A33" s="248"/>
      <c r="B33" s="244"/>
      <c r="C33" s="244"/>
      <c r="D33" s="244"/>
      <c r="E33" s="244"/>
      <c r="F33" s="244"/>
      <c r="G33" s="1128" t="s">
        <v>489</v>
      </c>
      <c r="H33" s="1129"/>
      <c r="I33" s="1129"/>
      <c r="J33" s="1130"/>
      <c r="K33" s="294" t="s">
        <v>475</v>
      </c>
      <c r="L33" s="294" t="s">
        <v>475</v>
      </c>
      <c r="M33" s="295" t="s">
        <v>475</v>
      </c>
      <c r="N33" s="296" t="s">
        <v>475</v>
      </c>
    </row>
    <row r="34" spans="1:16" ht="27" customHeight="1">
      <c r="A34" s="248"/>
      <c r="B34" s="244"/>
      <c r="C34" s="244"/>
      <c r="D34" s="244"/>
      <c r="E34" s="244"/>
      <c r="F34" s="244"/>
      <c r="G34" s="1128" t="s">
        <v>490</v>
      </c>
      <c r="H34" s="1129"/>
      <c r="I34" s="1129"/>
      <c r="J34" s="1130"/>
      <c r="K34" s="294" t="s">
        <v>475</v>
      </c>
      <c r="L34" s="294" t="s">
        <v>475</v>
      </c>
      <c r="M34" s="295">
        <v>23</v>
      </c>
      <c r="N34" s="296" t="s">
        <v>475</v>
      </c>
    </row>
    <row r="35" spans="1:16" ht="27" customHeight="1">
      <c r="A35" s="248"/>
      <c r="B35" s="244"/>
      <c r="C35" s="244"/>
      <c r="D35" s="244"/>
      <c r="E35" s="244"/>
      <c r="F35" s="244"/>
      <c r="G35" s="1128" t="s">
        <v>491</v>
      </c>
      <c r="H35" s="1129"/>
      <c r="I35" s="1129"/>
      <c r="J35" s="1130"/>
      <c r="K35" s="294">
        <v>2303</v>
      </c>
      <c r="L35" s="294">
        <v>75</v>
      </c>
      <c r="M35" s="295">
        <v>17560</v>
      </c>
      <c r="N35" s="296">
        <v>-99.6</v>
      </c>
    </row>
    <row r="36" spans="1:16" ht="27" customHeight="1">
      <c r="A36" s="248"/>
      <c r="B36" s="244"/>
      <c r="C36" s="244"/>
      <c r="D36" s="244"/>
      <c r="E36" s="244"/>
      <c r="F36" s="244"/>
      <c r="G36" s="1128" t="s">
        <v>492</v>
      </c>
      <c r="H36" s="1129"/>
      <c r="I36" s="1129"/>
      <c r="J36" s="1130"/>
      <c r="K36" s="294">
        <v>711956</v>
      </c>
      <c r="L36" s="294">
        <v>23104</v>
      </c>
      <c r="M36" s="295">
        <v>3274</v>
      </c>
      <c r="N36" s="296">
        <v>605.70000000000005</v>
      </c>
    </row>
    <row r="37" spans="1:16" ht="13.5" customHeight="1">
      <c r="A37" s="248"/>
      <c r="B37" s="244"/>
      <c r="C37" s="244"/>
      <c r="D37" s="244"/>
      <c r="E37" s="244"/>
      <c r="F37" s="244"/>
      <c r="G37" s="1128" t="s">
        <v>493</v>
      </c>
      <c r="H37" s="1129"/>
      <c r="I37" s="1129"/>
      <c r="J37" s="1130"/>
      <c r="K37" s="294" t="s">
        <v>475</v>
      </c>
      <c r="L37" s="294" t="s">
        <v>475</v>
      </c>
      <c r="M37" s="295">
        <v>1387</v>
      </c>
      <c r="N37" s="296" t="s">
        <v>475</v>
      </c>
    </row>
    <row r="38" spans="1:16" ht="27" customHeight="1">
      <c r="A38" s="248"/>
      <c r="B38" s="244"/>
      <c r="C38" s="244"/>
      <c r="D38" s="244"/>
      <c r="E38" s="244"/>
      <c r="F38" s="244"/>
      <c r="G38" s="1131" t="s">
        <v>494</v>
      </c>
      <c r="H38" s="1132"/>
      <c r="I38" s="1132"/>
      <c r="J38" s="1133"/>
      <c r="K38" s="297" t="s">
        <v>475</v>
      </c>
      <c r="L38" s="297" t="s">
        <v>475</v>
      </c>
      <c r="M38" s="298">
        <v>7</v>
      </c>
      <c r="N38" s="299" t="s">
        <v>475</v>
      </c>
      <c r="O38" s="293"/>
    </row>
    <row r="39" spans="1:16">
      <c r="A39" s="248"/>
      <c r="B39" s="244"/>
      <c r="C39" s="244"/>
      <c r="D39" s="244"/>
      <c r="E39" s="244"/>
      <c r="F39" s="244"/>
      <c r="G39" s="1131" t="s">
        <v>495</v>
      </c>
      <c r="H39" s="1132"/>
      <c r="I39" s="1132"/>
      <c r="J39" s="1133"/>
      <c r="K39" s="300">
        <v>-381760</v>
      </c>
      <c r="L39" s="300">
        <v>-12389</v>
      </c>
      <c r="M39" s="301">
        <v>-4282</v>
      </c>
      <c r="N39" s="302">
        <v>189.3</v>
      </c>
      <c r="O39" s="293"/>
    </row>
    <row r="40" spans="1:16" ht="27" customHeight="1">
      <c r="A40" s="248"/>
      <c r="B40" s="244"/>
      <c r="C40" s="244"/>
      <c r="D40" s="244"/>
      <c r="E40" s="244"/>
      <c r="F40" s="244"/>
      <c r="G40" s="1128" t="s">
        <v>496</v>
      </c>
      <c r="H40" s="1129"/>
      <c r="I40" s="1129"/>
      <c r="J40" s="1130"/>
      <c r="K40" s="300">
        <v>-1097094</v>
      </c>
      <c r="L40" s="300">
        <v>-35603</v>
      </c>
      <c r="M40" s="301">
        <v>-54179</v>
      </c>
      <c r="N40" s="302">
        <v>-34.299999999999997</v>
      </c>
      <c r="O40" s="293"/>
    </row>
    <row r="41" spans="1:16">
      <c r="A41" s="248"/>
      <c r="B41" s="244"/>
      <c r="C41" s="244"/>
      <c r="D41" s="244"/>
      <c r="E41" s="244"/>
      <c r="F41" s="244"/>
      <c r="G41" s="1134" t="s">
        <v>280</v>
      </c>
      <c r="H41" s="1135"/>
      <c r="I41" s="1135"/>
      <c r="J41" s="1136"/>
      <c r="K41" s="294">
        <v>964378</v>
      </c>
      <c r="L41" s="300">
        <v>31296</v>
      </c>
      <c r="M41" s="301">
        <v>28861</v>
      </c>
      <c r="N41" s="302">
        <v>8.4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1618600</v>
      </c>
      <c r="J51" s="320">
        <v>50583</v>
      </c>
      <c r="K51" s="321">
        <v>66.8</v>
      </c>
      <c r="L51" s="322">
        <v>79008</v>
      </c>
      <c r="M51" s="323">
        <v>36.6</v>
      </c>
      <c r="N51" s="324">
        <v>30.2</v>
      </c>
    </row>
    <row r="52" spans="1:14">
      <c r="A52" s="248"/>
      <c r="B52" s="244"/>
      <c r="C52" s="244"/>
      <c r="D52" s="244"/>
      <c r="E52" s="244"/>
      <c r="F52" s="244"/>
      <c r="G52" s="325"/>
      <c r="H52" s="326" t="s">
        <v>507</v>
      </c>
      <c r="I52" s="327">
        <v>827388</v>
      </c>
      <c r="J52" s="328">
        <v>25857</v>
      </c>
      <c r="K52" s="329">
        <v>10.6</v>
      </c>
      <c r="L52" s="330">
        <v>46014</v>
      </c>
      <c r="M52" s="331">
        <v>37.5</v>
      </c>
      <c r="N52" s="332">
        <v>-26.9</v>
      </c>
    </row>
    <row r="53" spans="1:14">
      <c r="A53" s="248"/>
      <c r="B53" s="244"/>
      <c r="C53" s="244"/>
      <c r="D53" s="244"/>
      <c r="E53" s="244"/>
      <c r="F53" s="244"/>
      <c r="G53" s="310" t="s">
        <v>508</v>
      </c>
      <c r="H53" s="311"/>
      <c r="I53" s="319">
        <v>2107484</v>
      </c>
      <c r="J53" s="320">
        <v>66535</v>
      </c>
      <c r="K53" s="321">
        <v>31.5</v>
      </c>
      <c r="L53" s="322">
        <v>86381</v>
      </c>
      <c r="M53" s="323">
        <v>9.3000000000000007</v>
      </c>
      <c r="N53" s="324">
        <v>22.2</v>
      </c>
    </row>
    <row r="54" spans="1:14">
      <c r="A54" s="248"/>
      <c r="B54" s="244"/>
      <c r="C54" s="244"/>
      <c r="D54" s="244"/>
      <c r="E54" s="244"/>
      <c r="F54" s="244"/>
      <c r="G54" s="325"/>
      <c r="H54" s="326" t="s">
        <v>507</v>
      </c>
      <c r="I54" s="327">
        <v>899751</v>
      </c>
      <c r="J54" s="328">
        <v>28406</v>
      </c>
      <c r="K54" s="329">
        <v>9.9</v>
      </c>
      <c r="L54" s="330">
        <v>41242</v>
      </c>
      <c r="M54" s="331">
        <v>-10.4</v>
      </c>
      <c r="N54" s="332">
        <v>20.3</v>
      </c>
    </row>
    <row r="55" spans="1:14">
      <c r="A55" s="248"/>
      <c r="B55" s="244"/>
      <c r="C55" s="244"/>
      <c r="D55" s="244"/>
      <c r="E55" s="244"/>
      <c r="F55" s="244"/>
      <c r="G55" s="310" t="s">
        <v>509</v>
      </c>
      <c r="H55" s="311"/>
      <c r="I55" s="319">
        <v>1007672</v>
      </c>
      <c r="J55" s="320">
        <v>32272</v>
      </c>
      <c r="K55" s="321">
        <v>-51.5</v>
      </c>
      <c r="L55" s="322">
        <v>67201</v>
      </c>
      <c r="M55" s="323">
        <v>-22.2</v>
      </c>
      <c r="N55" s="324">
        <v>-29.3</v>
      </c>
    </row>
    <row r="56" spans="1:14">
      <c r="A56" s="248"/>
      <c r="B56" s="244"/>
      <c r="C56" s="244"/>
      <c r="D56" s="244"/>
      <c r="E56" s="244"/>
      <c r="F56" s="244"/>
      <c r="G56" s="325"/>
      <c r="H56" s="326" t="s">
        <v>507</v>
      </c>
      <c r="I56" s="327">
        <v>536194</v>
      </c>
      <c r="J56" s="328">
        <v>17172</v>
      </c>
      <c r="K56" s="329">
        <v>-39.5</v>
      </c>
      <c r="L56" s="330">
        <v>35210</v>
      </c>
      <c r="M56" s="331">
        <v>-14.6</v>
      </c>
      <c r="N56" s="332">
        <v>-24.9</v>
      </c>
    </row>
    <row r="57" spans="1:14">
      <c r="A57" s="248"/>
      <c r="B57" s="244"/>
      <c r="C57" s="244"/>
      <c r="D57" s="244"/>
      <c r="E57" s="244"/>
      <c r="F57" s="244"/>
      <c r="G57" s="310" t="s">
        <v>510</v>
      </c>
      <c r="H57" s="311"/>
      <c r="I57" s="319">
        <v>1019434</v>
      </c>
      <c r="J57" s="320">
        <v>32851</v>
      </c>
      <c r="K57" s="321">
        <v>1.8</v>
      </c>
      <c r="L57" s="322">
        <v>75709</v>
      </c>
      <c r="M57" s="323">
        <v>12.7</v>
      </c>
      <c r="N57" s="324">
        <v>-10.9</v>
      </c>
    </row>
    <row r="58" spans="1:14">
      <c r="A58" s="248"/>
      <c r="B58" s="244"/>
      <c r="C58" s="244"/>
      <c r="D58" s="244"/>
      <c r="E58" s="244"/>
      <c r="F58" s="244"/>
      <c r="G58" s="325"/>
      <c r="H58" s="326" t="s">
        <v>507</v>
      </c>
      <c r="I58" s="327">
        <v>567834</v>
      </c>
      <c r="J58" s="328">
        <v>18298</v>
      </c>
      <c r="K58" s="329">
        <v>6.6</v>
      </c>
      <c r="L58" s="330">
        <v>35212</v>
      </c>
      <c r="M58" s="331">
        <v>0</v>
      </c>
      <c r="N58" s="332">
        <v>6.6</v>
      </c>
    </row>
    <row r="59" spans="1:14">
      <c r="A59" s="248"/>
      <c r="B59" s="244"/>
      <c r="C59" s="244"/>
      <c r="D59" s="244"/>
      <c r="E59" s="244"/>
      <c r="F59" s="244"/>
      <c r="G59" s="310" t="s">
        <v>511</v>
      </c>
      <c r="H59" s="311"/>
      <c r="I59" s="319">
        <v>1452522</v>
      </c>
      <c r="J59" s="320">
        <v>47137</v>
      </c>
      <c r="K59" s="321">
        <v>43.5</v>
      </c>
      <c r="L59" s="322">
        <v>90961</v>
      </c>
      <c r="M59" s="323">
        <v>20.100000000000001</v>
      </c>
      <c r="N59" s="324">
        <v>23.4</v>
      </c>
    </row>
    <row r="60" spans="1:14">
      <c r="A60" s="248"/>
      <c r="B60" s="244"/>
      <c r="C60" s="244"/>
      <c r="D60" s="244"/>
      <c r="E60" s="244"/>
      <c r="F60" s="244"/>
      <c r="G60" s="325"/>
      <c r="H60" s="326" t="s">
        <v>507</v>
      </c>
      <c r="I60" s="333">
        <v>685365</v>
      </c>
      <c r="J60" s="328">
        <v>22241</v>
      </c>
      <c r="K60" s="329">
        <v>21.5</v>
      </c>
      <c r="L60" s="330">
        <v>37720</v>
      </c>
      <c r="M60" s="331">
        <v>7.1</v>
      </c>
      <c r="N60" s="332">
        <v>14.4</v>
      </c>
    </row>
    <row r="61" spans="1:14">
      <c r="A61" s="248"/>
      <c r="B61" s="244"/>
      <c r="C61" s="244"/>
      <c r="D61" s="244"/>
      <c r="E61" s="244"/>
      <c r="F61" s="244"/>
      <c r="G61" s="310" t="s">
        <v>512</v>
      </c>
      <c r="H61" s="334"/>
      <c r="I61" s="335">
        <v>1441142</v>
      </c>
      <c r="J61" s="336">
        <v>45876</v>
      </c>
      <c r="K61" s="337">
        <v>18.399999999999999</v>
      </c>
      <c r="L61" s="338">
        <v>79852</v>
      </c>
      <c r="M61" s="339">
        <v>11.3</v>
      </c>
      <c r="N61" s="324">
        <v>7.1</v>
      </c>
    </row>
    <row r="62" spans="1:14">
      <c r="A62" s="248"/>
      <c r="B62" s="244"/>
      <c r="C62" s="244"/>
      <c r="D62" s="244"/>
      <c r="E62" s="244"/>
      <c r="F62" s="244"/>
      <c r="G62" s="325"/>
      <c r="H62" s="326" t="s">
        <v>507</v>
      </c>
      <c r="I62" s="327">
        <v>703306</v>
      </c>
      <c r="J62" s="328">
        <v>22395</v>
      </c>
      <c r="K62" s="329">
        <v>1.8</v>
      </c>
      <c r="L62" s="330">
        <v>39080</v>
      </c>
      <c r="M62" s="331">
        <v>3.9</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8" zoomScale="70" zoomScaleNormal="70" zoomScaleSheetLayoutView="100" workbookViewId="0">
      <selection activeCell="I48" sqref="I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7.45</v>
      </c>
      <c r="G47" s="12">
        <v>7.82</v>
      </c>
      <c r="H47" s="12">
        <v>8.35</v>
      </c>
      <c r="I47" s="12">
        <v>10.6</v>
      </c>
      <c r="J47" s="13">
        <v>11.25</v>
      </c>
    </row>
    <row r="48" spans="2:10" ht="57.75" customHeight="1">
      <c r="B48" s="14"/>
      <c r="C48" s="1139" t="s">
        <v>4</v>
      </c>
      <c r="D48" s="1139"/>
      <c r="E48" s="1140"/>
      <c r="F48" s="15">
        <v>5.94</v>
      </c>
      <c r="G48" s="16">
        <v>7.04</v>
      </c>
      <c r="H48" s="16">
        <v>6.46</v>
      </c>
      <c r="I48" s="16">
        <v>7.87</v>
      </c>
      <c r="J48" s="17">
        <v>7.45</v>
      </c>
    </row>
    <row r="49" spans="2:10" ht="57.75" customHeight="1" thickBot="1">
      <c r="B49" s="18"/>
      <c r="C49" s="1141" t="s">
        <v>5</v>
      </c>
      <c r="D49" s="1141"/>
      <c r="E49" s="1142"/>
      <c r="F49" s="19" t="s">
        <v>519</v>
      </c>
      <c r="G49" s="20">
        <v>1.76</v>
      </c>
      <c r="H49" s="20" t="s">
        <v>520</v>
      </c>
      <c r="I49" s="20">
        <v>8.09</v>
      </c>
      <c r="J49" s="21">
        <v>0.8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2" zoomScale="55" zoomScaleNormal="55" zoomScaleSheetLayoutView="100" workbookViewId="0">
      <selection activeCell="J38" sqref="J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521</v>
      </c>
      <c r="D34" s="1149"/>
      <c r="E34" s="1150"/>
      <c r="F34" s="32">
        <v>5.86</v>
      </c>
      <c r="G34" s="33">
        <v>7.01</v>
      </c>
      <c r="H34" s="33">
        <v>6.47</v>
      </c>
      <c r="I34" s="33">
        <v>7.83</v>
      </c>
      <c r="J34" s="34">
        <v>7.44</v>
      </c>
      <c r="K34" s="22"/>
      <c r="L34" s="22"/>
      <c r="M34" s="22"/>
      <c r="N34" s="22"/>
      <c r="O34" s="22"/>
      <c r="P34" s="22"/>
    </row>
    <row r="35" spans="1:16" ht="39" customHeight="1">
      <c r="A35" s="22"/>
      <c r="B35" s="35"/>
      <c r="C35" s="1143" t="s">
        <v>522</v>
      </c>
      <c r="D35" s="1144"/>
      <c r="E35" s="1145"/>
      <c r="F35" s="36">
        <v>3.21</v>
      </c>
      <c r="G35" s="37">
        <v>3.54</v>
      </c>
      <c r="H35" s="37">
        <v>4.0999999999999996</v>
      </c>
      <c r="I35" s="37">
        <v>4.5599999999999996</v>
      </c>
      <c r="J35" s="38">
        <v>4.9400000000000004</v>
      </c>
      <c r="K35" s="22"/>
      <c r="L35" s="22"/>
      <c r="M35" s="22"/>
      <c r="N35" s="22"/>
      <c r="O35" s="22"/>
      <c r="P35" s="22"/>
    </row>
    <row r="36" spans="1:16" ht="39" customHeight="1">
      <c r="A36" s="22"/>
      <c r="B36" s="35"/>
      <c r="C36" s="1143" t="s">
        <v>523</v>
      </c>
      <c r="D36" s="1144"/>
      <c r="E36" s="1145"/>
      <c r="F36" s="36">
        <v>5.54</v>
      </c>
      <c r="G36" s="37">
        <v>5.48</v>
      </c>
      <c r="H36" s="37">
        <v>4.2699999999999996</v>
      </c>
      <c r="I36" s="37">
        <v>2.57</v>
      </c>
      <c r="J36" s="38">
        <v>2.14</v>
      </c>
      <c r="K36" s="22"/>
      <c r="L36" s="22"/>
      <c r="M36" s="22"/>
      <c r="N36" s="22"/>
      <c r="O36" s="22"/>
      <c r="P36" s="22"/>
    </row>
    <row r="37" spans="1:16" ht="39" customHeight="1">
      <c r="A37" s="22"/>
      <c r="B37" s="35"/>
      <c r="C37" s="1143" t="s">
        <v>524</v>
      </c>
      <c r="D37" s="1144"/>
      <c r="E37" s="1145"/>
      <c r="F37" s="36">
        <v>0.79</v>
      </c>
      <c r="G37" s="37">
        <v>0.5</v>
      </c>
      <c r="H37" s="37">
        <v>0.92</v>
      </c>
      <c r="I37" s="37">
        <v>0.61</v>
      </c>
      <c r="J37" s="38">
        <v>0.8</v>
      </c>
      <c r="K37" s="22"/>
      <c r="L37" s="22"/>
      <c r="M37" s="22"/>
      <c r="N37" s="22"/>
      <c r="O37" s="22"/>
      <c r="P37" s="22"/>
    </row>
    <row r="38" spans="1:16" ht="39" customHeight="1">
      <c r="A38" s="22"/>
      <c r="B38" s="35"/>
      <c r="C38" s="1143" t="s">
        <v>525</v>
      </c>
      <c r="D38" s="1144"/>
      <c r="E38" s="1145"/>
      <c r="F38" s="36">
        <v>0.01</v>
      </c>
      <c r="G38" s="37">
        <v>0.01</v>
      </c>
      <c r="H38" s="37">
        <v>0</v>
      </c>
      <c r="I38" s="37">
        <v>0.02</v>
      </c>
      <c r="J38" s="38">
        <v>0.02</v>
      </c>
      <c r="K38" s="22"/>
      <c r="L38" s="22"/>
      <c r="M38" s="22"/>
      <c r="N38" s="22"/>
      <c r="O38" s="22"/>
      <c r="P38" s="22"/>
    </row>
    <row r="39" spans="1:16" ht="39" customHeight="1">
      <c r="A39" s="22"/>
      <c r="B39" s="35"/>
      <c r="C39" s="1143" t="s">
        <v>526</v>
      </c>
      <c r="D39" s="1144"/>
      <c r="E39" s="1145"/>
      <c r="F39" s="36">
        <v>0.09</v>
      </c>
      <c r="G39" s="37">
        <v>0.04</v>
      </c>
      <c r="H39" s="37">
        <v>0</v>
      </c>
      <c r="I39" s="37">
        <v>0.05</v>
      </c>
      <c r="J39" s="38">
        <v>0.01</v>
      </c>
      <c r="K39" s="22"/>
      <c r="L39" s="22"/>
      <c r="M39" s="22"/>
      <c r="N39" s="22"/>
      <c r="O39" s="22"/>
      <c r="P39" s="22"/>
    </row>
    <row r="40" spans="1:16" ht="39" customHeight="1">
      <c r="A40" s="22"/>
      <c r="B40" s="35"/>
      <c r="C40" s="1143" t="s">
        <v>527</v>
      </c>
      <c r="D40" s="1144"/>
      <c r="E40" s="1145"/>
      <c r="F40" s="36">
        <v>2.0299999999999998</v>
      </c>
      <c r="G40" s="37" t="s">
        <v>520</v>
      </c>
      <c r="H40" s="37" t="s">
        <v>528</v>
      </c>
      <c r="I40" s="37">
        <v>0.49</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530</v>
      </c>
      <c r="D43" s="1147"/>
      <c r="E43" s="1148"/>
      <c r="F43" s="41">
        <v>0.05</v>
      </c>
      <c r="G43" s="42">
        <v>0</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8" zoomScale="55" zoomScaleNormal="55" zoomScaleSheetLayoutView="55" workbookViewId="0">
      <selection activeCell="J38" sqref="J3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1692</v>
      </c>
      <c r="L45" s="60">
        <v>1819</v>
      </c>
      <c r="M45" s="60">
        <v>1966</v>
      </c>
      <c r="N45" s="60">
        <v>1818</v>
      </c>
      <c r="O45" s="61">
        <v>1729</v>
      </c>
      <c r="P45" s="48"/>
      <c r="Q45" s="48"/>
      <c r="R45" s="48"/>
      <c r="S45" s="48"/>
      <c r="T45" s="48"/>
      <c r="U45" s="48"/>
    </row>
    <row r="46" spans="1:21" ht="30.75" customHeight="1">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14</v>
      </c>
      <c r="F48" s="1153"/>
      <c r="G48" s="1153"/>
      <c r="H48" s="1153"/>
      <c r="I48" s="1153"/>
      <c r="J48" s="1154"/>
      <c r="K48" s="63">
        <v>1</v>
      </c>
      <c r="L48" s="64">
        <v>2</v>
      </c>
      <c r="M48" s="64">
        <v>2</v>
      </c>
      <c r="N48" s="64">
        <v>7</v>
      </c>
      <c r="O48" s="65">
        <v>2</v>
      </c>
      <c r="P48" s="48"/>
      <c r="Q48" s="48"/>
      <c r="R48" s="48"/>
      <c r="S48" s="48"/>
      <c r="T48" s="48"/>
      <c r="U48" s="48"/>
    </row>
    <row r="49" spans="1:21" ht="30.75" customHeight="1">
      <c r="A49" s="48"/>
      <c r="B49" s="1161"/>
      <c r="C49" s="1162"/>
      <c r="D49" s="62"/>
      <c r="E49" s="1153" t="s">
        <v>15</v>
      </c>
      <c r="F49" s="1153"/>
      <c r="G49" s="1153"/>
      <c r="H49" s="1153"/>
      <c r="I49" s="1153"/>
      <c r="J49" s="1154"/>
      <c r="K49" s="63">
        <v>705</v>
      </c>
      <c r="L49" s="64">
        <v>660</v>
      </c>
      <c r="M49" s="64">
        <v>698</v>
      </c>
      <c r="N49" s="64">
        <v>710</v>
      </c>
      <c r="O49" s="65">
        <v>712</v>
      </c>
      <c r="P49" s="48"/>
      <c r="Q49" s="48"/>
      <c r="R49" s="48"/>
      <c r="S49" s="48"/>
      <c r="T49" s="48"/>
      <c r="U49" s="48"/>
    </row>
    <row r="50" spans="1:21" ht="30.75" customHeight="1">
      <c r="A50" s="48"/>
      <c r="B50" s="1161"/>
      <c r="C50" s="1162"/>
      <c r="D50" s="62"/>
      <c r="E50" s="1153" t="s">
        <v>16</v>
      </c>
      <c r="F50" s="1153"/>
      <c r="G50" s="1153"/>
      <c r="H50" s="1153"/>
      <c r="I50" s="1153"/>
      <c r="J50" s="1154"/>
      <c r="K50" s="63">
        <v>4</v>
      </c>
      <c r="L50" s="64" t="s">
        <v>475</v>
      </c>
      <c r="M50" s="64" t="s">
        <v>475</v>
      </c>
      <c r="N50" s="64" t="s">
        <v>475</v>
      </c>
      <c r="O50" s="65" t="s">
        <v>475</v>
      </c>
      <c r="P50" s="48"/>
      <c r="Q50" s="48"/>
      <c r="R50" s="48"/>
      <c r="S50" s="48"/>
      <c r="T50" s="48"/>
      <c r="U50" s="48"/>
    </row>
    <row r="51" spans="1:21" ht="30.75" customHeight="1">
      <c r="A51" s="48"/>
      <c r="B51" s="1163"/>
      <c r="C51" s="1164"/>
      <c r="D51" s="66"/>
      <c r="E51" s="1153" t="s">
        <v>17</v>
      </c>
      <c r="F51" s="1153"/>
      <c r="G51" s="1153"/>
      <c r="H51" s="1153"/>
      <c r="I51" s="1153"/>
      <c r="J51" s="1154"/>
      <c r="K51" s="63">
        <v>1</v>
      </c>
      <c r="L51" s="64">
        <v>1</v>
      </c>
      <c r="M51" s="64" t="s">
        <v>475</v>
      </c>
      <c r="N51" s="64" t="s">
        <v>475</v>
      </c>
      <c r="O51" s="65" t="s">
        <v>475</v>
      </c>
      <c r="P51" s="48"/>
      <c r="Q51" s="48"/>
      <c r="R51" s="48"/>
      <c r="S51" s="48"/>
      <c r="T51" s="48"/>
      <c r="U51" s="48"/>
    </row>
    <row r="52" spans="1:21" ht="30.75" customHeight="1">
      <c r="A52" s="48"/>
      <c r="B52" s="1151" t="s">
        <v>18</v>
      </c>
      <c r="C52" s="1152"/>
      <c r="D52" s="66"/>
      <c r="E52" s="1153" t="s">
        <v>19</v>
      </c>
      <c r="F52" s="1153"/>
      <c r="G52" s="1153"/>
      <c r="H52" s="1153"/>
      <c r="I52" s="1153"/>
      <c r="J52" s="1154"/>
      <c r="K52" s="63">
        <v>1537</v>
      </c>
      <c r="L52" s="64">
        <v>1506</v>
      </c>
      <c r="M52" s="64">
        <v>1461</v>
      </c>
      <c r="N52" s="64">
        <v>1456</v>
      </c>
      <c r="O52" s="65">
        <v>1480</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866</v>
      </c>
      <c r="L53" s="69">
        <v>976</v>
      </c>
      <c r="M53" s="69">
        <v>1205</v>
      </c>
      <c r="N53" s="69">
        <v>1079</v>
      </c>
      <c r="O53" s="70">
        <v>963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2015-05-08T08:10:33Z</cp:lastPrinted>
  <dcterms:created xsi:type="dcterms:W3CDTF">2015-02-17T06:14:32Z</dcterms:created>
  <dcterms:modified xsi:type="dcterms:W3CDTF">2015-05-11T03:30:38Z</dcterms:modified>
  <cp:contentStatus/>
</cp:coreProperties>
</file>